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12.xml"/>
  <Override ContentType="application/vnd.openxmlformats-officedocument.drawingml.chart+xml" PartName="/xl/charts/chart13.xml"/>
  <Override ContentType="application/vnd.openxmlformats-officedocument.drawingml.chart+xml" PartName="/xl/charts/chart14.xml"/>
  <Override ContentType="application/vnd.openxmlformats-officedocument.drawingml.chart+xml" PartName="/xl/charts/chart15.xml"/>
  <Override ContentType="application/vnd.openxmlformats-officedocument.drawingml.chart+xml" PartName="/xl/charts/chart16.xml"/>
  <Override ContentType="application/vnd.openxmlformats-officedocument.drawingml.chart+xml" PartName="/xl/charts/chart17.xml"/>
  <Override ContentType="application/vnd.openxmlformats-officedocument.drawingml.chart+xml" PartName="/xl/charts/chart18.xml"/>
  <Override ContentType="application/vnd.openxmlformats-officedocument.drawingml.chart+xml" PartName="/xl/charts/chart19.xml"/>
  <Override ContentType="application/vnd.openxmlformats-officedocument.drawingml.chart+xml" PartName="/xl/charts/chart20.xml"/>
  <Override ContentType="application/vnd.openxmlformats-officedocument.drawingml.chart+xml" PartName="/xl/charts/chart21.xml"/>
  <Override ContentType="application/vnd.openxmlformats-officedocument.drawingml.chart+xml" PartName="/xl/charts/chart22.xml"/>
  <Override ContentType="application/vnd.openxmlformats-officedocument.drawingml.chart+xml" PartName="/xl/charts/chart23.xml"/>
  <Override ContentType="application/vnd.openxmlformats-officedocument.drawingml.chart+xml" PartName="/xl/charts/chart24.xml"/>
  <Override ContentType="application/vnd.openxmlformats-officedocument.drawingml.chart+xml" PartName="/xl/charts/chart25.xml"/>
  <Override ContentType="application/vnd.openxmlformats-officedocument.drawingml.chart+xml" PartName="/xl/charts/chart26.xml"/>
  <Override ContentType="application/vnd.openxmlformats-officedocument.drawingml.chart+xml" PartName="/xl/charts/chart27.xml"/>
  <Override ContentType="application/vnd.openxmlformats-officedocument.drawingml.chart+xml" PartName="/xl/charts/chart28.xml"/>
  <Override ContentType="application/vnd.openxmlformats-officedocument.drawingml.chart+xml" PartName="/xl/charts/chart29.xml"/>
  <Override ContentType="application/vnd.openxmlformats-officedocument.drawingml.chart+xml" PartName="/xl/charts/chart30.xml"/>
  <Override ContentType="application/vnd.openxmlformats-officedocument.drawingml.chart+xml" PartName="/xl/charts/chart31.xml"/>
  <Override ContentType="application/vnd.openxmlformats-officedocument.drawingml.chart+xml" PartName="/xl/charts/chart32.xml"/>
  <Override ContentType="application/vnd.openxmlformats-officedocument.drawingml.chart+xml" PartName="/xl/charts/chart33.xml"/>
  <Override ContentType="application/vnd.openxmlformats-officedocument.drawingml.chart+xml" PartName="/xl/charts/chart34.xml"/>
  <Override ContentType="application/vnd.openxmlformats-officedocument.drawingml.chart+xml" PartName="/xl/charts/chart35.xml"/>
  <Override ContentType="application/vnd.ms-office.chartcolorstyle+xml" PartName="/xl/charts/colors1.xml"/>
  <Override ContentType="application/vnd.ms-office.chartcolorstyle+xml" PartName="/xl/charts/colors2.xml"/>
  <Override ContentType="application/vnd.ms-office.chartcolorstyle+xml" PartName="/xl/charts/colors3.xml"/>
  <Override ContentType="application/vnd.ms-office.chartstyle+xml" PartName="/xl/charts/style1.xml"/>
  <Override ContentType="application/vnd.ms-office.chartstyle+xml" PartName="/xl/charts/style2.xml"/>
  <Override ContentType="application/vnd.ms-office.chartstyle+xml" PartName="/xl/charts/style3.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themeOverride+xml" PartName="/xl/theme/themeOverride3.xml"/>
  <Override ContentType="application/vnd.openxmlformats-officedocument.themeOverride+xml" PartName="/xl/theme/themeOverride4.xml"/>
  <Override ContentType="application/vnd.openxmlformats-officedocument.themeOverride+xml" PartName="/xl/theme/themeOverride5.xml"/>
  <Override ContentType="application/vnd.openxmlformats-officedocument.themeOverride+xml" PartName="/xl/theme/themeOverride6.xml"/>
  <Override ContentType="application/vnd.openxmlformats-officedocument.themeOverride+xml" PartName="/xl/theme/themeOverride7.xml"/>
  <Override ContentType="application/vnd.openxmlformats-officedocument.themeOverride+xml" PartName="/xl/theme/themeOverride8.xml"/>
  <Override ContentType="application/vnd.openxmlformats-officedocument.themeOverride+xml" PartName="/xl/theme/themeOverride9.xml"/>
  <Override ContentType="application/vnd.openxmlformats-officedocument.themeOverride+xml" PartName="/xl/theme/themeOverride10.xml"/>
  <Override ContentType="application/vnd.openxmlformats-officedocument.themeOverride+xml" PartName="/xl/theme/themeOverride11.xml"/>
  <Override ContentType="application/vnd.openxmlformats-officedocument.themeOverride+xml" PartName="/xl/theme/themeOverride12.xml"/>
  <Override ContentType="application/vnd.openxmlformats-officedocument.themeOverride+xml" PartName="/xl/theme/themeOverride13.xml"/>
  <Override ContentType="application/vnd.openxmlformats-officedocument.themeOverride+xml" PartName="/xl/theme/themeOverride14.xml"/>
  <Override ContentType="application/vnd.openxmlformats-officedocument.themeOverride+xml" PartName="/xl/theme/themeOverride15.xml"/>
  <Override ContentType="application/vnd.openxmlformats-officedocument.themeOverride+xml" PartName="/xl/theme/themeOverride16.xml"/>
  <Override ContentType="application/vnd.openxmlformats-officedocument.themeOverride+xml" PartName="/xl/theme/themeOverride17.xml"/>
  <Override ContentType="application/vnd.openxmlformats-officedocument.themeOverride+xml" PartName="/xl/theme/themeOverride18.xml"/>
  <Override ContentType="application/vnd.openxmlformats-officedocument.themeOverride+xml" PartName="/xl/theme/themeOverride19.xml"/>
  <Override ContentType="application/vnd.openxmlformats-officedocument.themeOverride+xml" PartName="/xl/theme/themeOverride20.xml"/>
  <Override ContentType="application/vnd.openxmlformats-officedocument.themeOverride+xml" PartName="/xl/theme/themeOverride21.xml"/>
  <Override ContentType="application/vnd.openxmlformats-officedocument.themeOverride+xml" PartName="/xl/theme/themeOverride22.xml"/>
  <Override ContentType="application/vnd.openxmlformats-officedocument.themeOverride+xml" PartName="/xl/theme/themeOverride23.xml"/>
  <Override ContentType="application/vnd.openxmlformats-officedocument.themeOverride+xml" PartName="/xl/theme/themeOverride24.xml"/>
  <Override ContentType="application/vnd.openxmlformats-officedocument.themeOverride+xml" PartName="/xl/theme/themeOverride25.xml"/>
  <Override ContentType="application/vnd.openxmlformats-officedocument.themeOverride+xml" PartName="/xl/theme/themeOverride26.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igitalgojp.sharepoint.com/sites/MIC_FS00003/Lib0020/#住民制度課G/4行政経営支援室（新）/Ｅ 地方行革/Ｉ 地方行革取組状況調査/Ａ Ｒ７年度調査（保存期限Ｒ１０年度末　廃棄）/08 公表資料作成/03 掲載資料/"/>
    </mc:Choice>
  </mc:AlternateContent>
  <xr:revisionPtr revIDLastSave="21" documentId="13_ncr:1_{FF0246E2-3089-4C40-9878-831D6A875249}" xr6:coauthVersionLast="47" xr6:coauthVersionMax="47" xr10:uidLastSave="{39D8AE0D-7F98-4888-B8C8-921ACC03CB13}"/>
  <bookViews>
    <workbookView xWindow="-28920" yWindow="-60" windowWidth="29040" windowHeight="15720" xr2:uid="{00000000-000D-0000-FFFF-FFFF00000000}"/>
  </bookViews>
  <sheets>
    <sheet name="調査票" sheetId="72" r:id="rId1"/>
    <sheet name="調査票① （修正前）" sheetId="61" state="hidden" r:id="rId2"/>
    <sheet name="民間委託" sheetId="62" state="hidden" r:id="rId3"/>
    <sheet name="指定管理" sheetId="63" state="hidden" r:id="rId4"/>
  </sheets>
  <definedNames>
    <definedName name="_xlnm._FilterDatabase" localSheetId="0" hidden="1">調査票!$A$8:$FF$8</definedName>
    <definedName name="_xlnm._FilterDatabase" localSheetId="1" hidden="1">'調査票① （修正前）'!$A$9:$GJ$62</definedName>
    <definedName name="_xlnm.Print_Area" localSheetId="3">指定管理!$A$1:$AH$120</definedName>
    <definedName name="_xlnm.Print_Area" localSheetId="0">調査票!$A$1:$DY$57</definedName>
    <definedName name="_xlnm.Print_Area" localSheetId="1">'調査票① （修正前）'!$A$1:$GK$58</definedName>
    <definedName name="_xlnm.Print_Area" localSheetId="2">民間委託!$A$1:$AC$93</definedName>
    <definedName name="事例項目">#REF!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L10" i="61" l="1" a="1"/>
  <c r="GL10" i="61"/>
  <c r="GC10" i="61"/>
  <c r="GI10" i="61"/>
  <c r="ET44" i="61"/>
  <c r="EP44" i="61"/>
  <c r="EL44" i="61"/>
  <c r="EH44" i="61"/>
  <c r="ED44" i="61"/>
  <c r="DZ44" i="61"/>
  <c r="DR44" i="61"/>
  <c r="DN44" i="61"/>
  <c r="DJ44" i="61"/>
  <c r="DF44" i="61"/>
  <c r="DB44" i="61"/>
  <c r="CX44" i="61"/>
  <c r="CT44" i="61"/>
  <c r="CP44" i="61"/>
  <c r="CL44" i="61"/>
  <c r="CH44" i="61"/>
  <c r="CD44" i="61"/>
  <c r="BZ44" i="61"/>
  <c r="BV44" i="61"/>
  <c r="BR44" i="61"/>
  <c r="BN44" i="61"/>
  <c r="BJ44" i="61"/>
  <c r="AJ44" i="61"/>
  <c r="AG44" i="61"/>
  <c r="ET52" i="61" l="1"/>
  <c r="EP52" i="61"/>
  <c r="EL52" i="61"/>
  <c r="EH52" i="61"/>
  <c r="ED52" i="61"/>
  <c r="DZ52" i="61"/>
  <c r="DR52" i="61"/>
  <c r="DN52" i="61"/>
  <c r="DJ52" i="61"/>
  <c r="DF52" i="61"/>
  <c r="DB52" i="61"/>
  <c r="CX52" i="61"/>
  <c r="CT52" i="61"/>
  <c r="CP52" i="61"/>
  <c r="CL52" i="61"/>
  <c r="CH52" i="61"/>
  <c r="CD52" i="61"/>
  <c r="BZ52" i="61"/>
  <c r="BV52" i="61"/>
  <c r="BR52" i="61"/>
  <c r="BN52" i="61"/>
  <c r="BJ52" i="61"/>
  <c r="AJ52" i="61"/>
  <c r="AG52" i="61"/>
  <c r="ET23" i="61"/>
  <c r="EP23" i="61"/>
  <c r="EL23" i="61"/>
  <c r="EH23" i="61"/>
  <c r="ED23" i="61"/>
  <c r="DZ23" i="61"/>
  <c r="DR23" i="61"/>
  <c r="DN23" i="61"/>
  <c r="DJ23" i="61"/>
  <c r="DF23" i="61"/>
  <c r="DB23" i="61"/>
  <c r="CX23" i="61"/>
  <c r="CT23" i="61"/>
  <c r="CP23" i="61"/>
  <c r="CL23" i="61"/>
  <c r="CH23" i="61"/>
  <c r="CD23" i="61"/>
  <c r="BZ23" i="61"/>
  <c r="BV23" i="61"/>
  <c r="BR23" i="61"/>
  <c r="BN23" i="61"/>
  <c r="BJ23" i="61"/>
  <c r="AJ23" i="61"/>
  <c r="AG23" i="61"/>
  <c r="ET19" i="61"/>
  <c r="EP19" i="61"/>
  <c r="EL19" i="61"/>
  <c r="EH19" i="61"/>
  <c r="ED19" i="61"/>
  <c r="DZ19" i="61"/>
  <c r="DR19" i="61"/>
  <c r="DN19" i="61"/>
  <c r="DJ19" i="61"/>
  <c r="DF19" i="61"/>
  <c r="DB19" i="61"/>
  <c r="CX19" i="61"/>
  <c r="CT19" i="61"/>
  <c r="CP19" i="61"/>
  <c r="CL19" i="61"/>
  <c r="CH19" i="61"/>
  <c r="CD19" i="61"/>
  <c r="BZ19" i="61"/>
  <c r="BV19" i="61"/>
  <c r="BR19" i="61"/>
  <c r="BN19" i="61"/>
  <c r="BJ19" i="61"/>
  <c r="AJ19" i="61"/>
  <c r="AG19" i="61"/>
  <c r="ET54" i="61" l="1"/>
  <c r="EP54" i="61"/>
  <c r="EL54" i="61"/>
  <c r="EH54" i="61"/>
  <c r="ED54" i="61"/>
  <c r="DZ54" i="61"/>
  <c r="DR54" i="61"/>
  <c r="DN54" i="61"/>
  <c r="DJ54" i="61"/>
  <c r="DF54" i="61"/>
  <c r="DB54" i="61"/>
  <c r="CX54" i="61"/>
  <c r="CT54" i="61"/>
  <c r="CP54" i="61"/>
  <c r="CL54" i="61"/>
  <c r="CH54" i="61"/>
  <c r="CD54" i="61"/>
  <c r="BZ54" i="61"/>
  <c r="BV54" i="61"/>
  <c r="BR54" i="61"/>
  <c r="BN54" i="61"/>
  <c r="BJ54" i="61"/>
  <c r="AJ54" i="61"/>
  <c r="AG54" i="61"/>
  <c r="ET51" i="61" l="1"/>
  <c r="EP51" i="61"/>
  <c r="EL51" i="61"/>
  <c r="EH51" i="61"/>
  <c r="ED51" i="61"/>
  <c r="DZ51" i="61"/>
  <c r="DR51" i="61"/>
  <c r="DN51" i="61"/>
  <c r="DJ51" i="61"/>
  <c r="DF51" i="61"/>
  <c r="DB51" i="61"/>
  <c r="CX51" i="61"/>
  <c r="CT51" i="61"/>
  <c r="CP51" i="61"/>
  <c r="CL51" i="61"/>
  <c r="CH51" i="61"/>
  <c r="CD51" i="61"/>
  <c r="BZ51" i="61"/>
  <c r="BV51" i="61"/>
  <c r="BR51" i="61"/>
  <c r="BN51" i="61"/>
  <c r="BJ51" i="61"/>
  <c r="AJ51" i="61"/>
  <c r="AG51" i="61"/>
  <c r="GF57" i="61" l="1"/>
  <c r="GF58" i="61" s="1"/>
  <c r="ET50" i="61"/>
  <c r="EP50" i="61"/>
  <c r="EL50" i="61"/>
  <c r="EH50" i="61"/>
  <c r="ED50" i="61"/>
  <c r="DZ50" i="61"/>
  <c r="DR50" i="61"/>
  <c r="DN50" i="61"/>
  <c r="DJ50" i="61"/>
  <c r="DF50" i="61"/>
  <c r="DB50" i="61"/>
  <c r="CX50" i="61"/>
  <c r="CT50" i="61"/>
  <c r="CP50" i="61"/>
  <c r="CL50" i="61"/>
  <c r="CH50" i="61"/>
  <c r="CD50" i="61"/>
  <c r="BZ50" i="61"/>
  <c r="BV50" i="61"/>
  <c r="BR50" i="61"/>
  <c r="BN50" i="61"/>
  <c r="BJ50" i="61"/>
  <c r="AJ50" i="61"/>
  <c r="AG50" i="61"/>
  <c r="GG57" i="61"/>
  <c r="GG58" i="61" s="1"/>
  <c r="GH57" i="61"/>
  <c r="GH58" i="61" s="1"/>
  <c r="GE57" i="61"/>
  <c r="GE58" i="61" s="1"/>
  <c r="GC50" i="61" l="1"/>
  <c r="GC44" i="61"/>
  <c r="GD50" i="61"/>
  <c r="GD44" i="61"/>
  <c r="ET10" i="61"/>
  <c r="EP10" i="61"/>
  <c r="EL10" i="61"/>
  <c r="EH10" i="61"/>
  <c r="ED10" i="61"/>
  <c r="DZ10" i="61"/>
  <c r="DR10" i="61"/>
  <c r="DN10" i="61"/>
  <c r="DJ10" i="61"/>
  <c r="DF10" i="61"/>
  <c r="DB10" i="61"/>
  <c r="CX10" i="61"/>
  <c r="CT10" i="61"/>
  <c r="CP10" i="61"/>
  <c r="CL10" i="61"/>
  <c r="CH10" i="61"/>
  <c r="CD10" i="61"/>
  <c r="BZ10" i="61"/>
  <c r="BV10" i="61"/>
  <c r="BR10" i="61"/>
  <c r="BN10" i="61"/>
  <c r="BJ10" i="61"/>
  <c r="AJ10" i="61"/>
  <c r="AG10" i="61"/>
  <c r="GD10" i="61" l="1"/>
  <c r="ET27" i="61"/>
  <c r="EP27" i="61"/>
  <c r="EL27" i="61"/>
  <c r="EH27" i="61"/>
  <c r="ED27" i="61"/>
  <c r="DZ27" i="61"/>
  <c r="DR27" i="61"/>
  <c r="DN27" i="61"/>
  <c r="DJ27" i="61"/>
  <c r="DF27" i="61"/>
  <c r="DB27" i="61"/>
  <c r="CX27" i="61"/>
  <c r="CT27" i="61"/>
  <c r="CP27" i="61"/>
  <c r="CL27" i="61"/>
  <c r="CH27" i="61"/>
  <c r="CD27" i="61"/>
  <c r="BZ27" i="61"/>
  <c r="BV27" i="61"/>
  <c r="BR27" i="61"/>
  <c r="BN27" i="61"/>
  <c r="BJ27" i="61"/>
  <c r="AJ27" i="61"/>
  <c r="AG27" i="61"/>
  <c r="ET16" i="61"/>
  <c r="EP16" i="61"/>
  <c r="EL16" i="61"/>
  <c r="EH16" i="61"/>
  <c r="ED16" i="61"/>
  <c r="DZ16" i="61"/>
  <c r="DR16" i="61"/>
  <c r="DN16" i="61"/>
  <c r="DJ16" i="61"/>
  <c r="DF16" i="61"/>
  <c r="DB16" i="61"/>
  <c r="CX16" i="61"/>
  <c r="CT16" i="61"/>
  <c r="CP16" i="61"/>
  <c r="CL16" i="61"/>
  <c r="CH16" i="61"/>
  <c r="CD16" i="61"/>
  <c r="BZ16" i="61"/>
  <c r="BV16" i="61"/>
  <c r="BR16" i="61"/>
  <c r="BN16" i="61"/>
  <c r="BJ16" i="61"/>
  <c r="AJ16" i="61"/>
  <c r="AG16" i="61"/>
  <c r="GC16" i="61" l="1"/>
  <c r="GI16" i="61" s="1"/>
  <c r="GC27" i="61"/>
  <c r="GI27" i="61" s="1"/>
  <c r="GD16" i="61"/>
  <c r="GJ16" i="61" s="1"/>
  <c r="GD27" i="61"/>
  <c r="GJ27" i="61" s="1"/>
  <c r="GJ44" i="61"/>
  <c r="GJ10" i="61"/>
  <c r="GI44" i="61"/>
  <c r="ET42" i="61"/>
  <c r="EP42" i="61"/>
  <c r="EL42" i="61"/>
  <c r="EH42" i="61"/>
  <c r="ED42" i="61"/>
  <c r="DZ42" i="61"/>
  <c r="DR42" i="61"/>
  <c r="DN42" i="61"/>
  <c r="DJ42" i="61"/>
  <c r="DF42" i="61"/>
  <c r="DB42" i="61"/>
  <c r="CX42" i="61"/>
  <c r="CT42" i="61"/>
  <c r="CP42" i="61"/>
  <c r="CL42" i="61"/>
  <c r="CH42" i="61"/>
  <c r="CD42" i="61"/>
  <c r="BZ42" i="61"/>
  <c r="BV42" i="61"/>
  <c r="BR42" i="61"/>
  <c r="BN42" i="61"/>
  <c r="BJ42" i="61"/>
  <c r="AJ42" i="61"/>
  <c r="AG42" i="61"/>
  <c r="GC42" i="61" l="1"/>
  <c r="GI42" i="61" s="1"/>
  <c r="GD42" i="61"/>
  <c r="GJ42" i="61" s="1"/>
  <c r="ET29" i="61"/>
  <c r="EP29" i="61"/>
  <c r="EL29" i="61"/>
  <c r="EH29" i="61"/>
  <c r="ED29" i="61"/>
  <c r="DZ29" i="61"/>
  <c r="DR29" i="61"/>
  <c r="DN29" i="61"/>
  <c r="DJ29" i="61"/>
  <c r="DF29" i="61"/>
  <c r="DB29" i="61"/>
  <c r="CX29" i="61"/>
  <c r="CT29" i="61"/>
  <c r="CP29" i="61"/>
  <c r="CL29" i="61"/>
  <c r="CH29" i="61"/>
  <c r="CD29" i="61"/>
  <c r="BZ29" i="61"/>
  <c r="BV29" i="61"/>
  <c r="BR29" i="61"/>
  <c r="BN29" i="61"/>
  <c r="BJ29" i="61"/>
  <c r="AJ29" i="61"/>
  <c r="AG29" i="61"/>
  <c r="GD29" i="61" l="1"/>
  <c r="GJ29" i="61" s="1"/>
  <c r="GC29" i="61"/>
  <c r="GI29" i="61" s="1"/>
  <c r="CI62" i="61"/>
  <c r="CI61" i="61"/>
  <c r="CI60" i="61"/>
  <c r="CI59" i="61"/>
  <c r="F57" i="61"/>
  <c r="ET25" i="61" l="1"/>
  <c r="EP25" i="61"/>
  <c r="EL25" i="61"/>
  <c r="EH25" i="61"/>
  <c r="ED25" i="61"/>
  <c r="DZ25" i="61"/>
  <c r="DR25" i="61"/>
  <c r="DN25" i="61"/>
  <c r="DJ25" i="61"/>
  <c r="DF25" i="61"/>
  <c r="DB25" i="61"/>
  <c r="CX25" i="61"/>
  <c r="CT25" i="61"/>
  <c r="CP25" i="61"/>
  <c r="CL25" i="61"/>
  <c r="CH25" i="61"/>
  <c r="CD25" i="61"/>
  <c r="BZ25" i="61"/>
  <c r="BV25" i="61"/>
  <c r="BR25" i="61"/>
  <c r="BN25" i="61"/>
  <c r="BJ25" i="61"/>
  <c r="AJ25" i="61"/>
  <c r="AG25" i="61"/>
  <c r="AO59" i="61"/>
  <c r="AO60" i="61"/>
  <c r="AO61" i="61"/>
  <c r="AO62" i="61"/>
  <c r="EU59" i="61"/>
  <c r="EU60" i="61"/>
  <c r="EU61" i="61"/>
  <c r="EU62" i="61"/>
  <c r="EQ59" i="61"/>
  <c r="EQ60" i="61"/>
  <c r="EQ61" i="61"/>
  <c r="EQ62" i="61"/>
  <c r="EM59" i="61"/>
  <c r="EM60" i="61"/>
  <c r="EM61" i="61"/>
  <c r="EM62" i="61"/>
  <c r="EI59" i="61"/>
  <c r="EI60" i="61"/>
  <c r="EI61" i="61"/>
  <c r="EI62" i="61"/>
  <c r="EE59" i="61"/>
  <c r="EE60" i="61"/>
  <c r="EE61" i="61"/>
  <c r="EE62" i="61"/>
  <c r="EA59" i="61"/>
  <c r="EA60" i="61"/>
  <c r="EA61" i="61"/>
  <c r="EA62" i="61"/>
  <c r="DS59" i="61"/>
  <c r="DS60" i="61"/>
  <c r="DS61" i="61"/>
  <c r="DS62" i="61"/>
  <c r="DO59" i="61"/>
  <c r="DO60" i="61"/>
  <c r="DO61" i="61"/>
  <c r="DO62" i="61"/>
  <c r="DK59" i="61"/>
  <c r="DK60" i="61"/>
  <c r="DK61" i="61"/>
  <c r="DK62" i="61"/>
  <c r="DG59" i="61"/>
  <c r="DG60" i="61"/>
  <c r="DG61" i="61"/>
  <c r="DG62" i="61"/>
  <c r="DC59" i="61"/>
  <c r="DC60" i="61"/>
  <c r="DC61" i="61"/>
  <c r="DC62" i="61"/>
  <c r="CY59" i="61"/>
  <c r="CY60" i="61"/>
  <c r="CY61" i="61"/>
  <c r="CY62" i="61"/>
  <c r="CU59" i="61"/>
  <c r="CU60" i="61"/>
  <c r="CU61" i="61"/>
  <c r="CU62" i="61"/>
  <c r="CQ59" i="61"/>
  <c r="CQ60" i="61"/>
  <c r="CQ61" i="61"/>
  <c r="CQ62" i="61"/>
  <c r="CM59" i="61"/>
  <c r="CM60" i="61"/>
  <c r="CM61" i="61"/>
  <c r="CM62" i="61"/>
  <c r="CE59" i="61"/>
  <c r="CE60" i="61"/>
  <c r="CE61" i="61"/>
  <c r="CE62" i="61"/>
  <c r="CA59" i="61"/>
  <c r="CA60" i="61"/>
  <c r="CA61" i="61"/>
  <c r="CA62" i="61"/>
  <c r="BW59" i="61"/>
  <c r="BW60" i="61"/>
  <c r="BW61" i="61"/>
  <c r="BW62" i="61"/>
  <c r="BS59" i="61"/>
  <c r="BS60" i="61"/>
  <c r="BS61" i="61"/>
  <c r="BS62" i="61"/>
  <c r="BO59" i="61"/>
  <c r="BO60" i="61"/>
  <c r="BO61" i="61"/>
  <c r="BO62" i="61"/>
  <c r="BK59" i="61"/>
  <c r="BK60" i="61"/>
  <c r="BK61" i="61"/>
  <c r="BK62" i="61"/>
  <c r="BG59" i="61"/>
  <c r="BG60" i="61"/>
  <c r="BG61" i="61"/>
  <c r="BG62" i="61"/>
  <c r="BD59" i="61"/>
  <c r="BD60" i="61"/>
  <c r="BD61" i="61"/>
  <c r="BD62" i="61"/>
  <c r="BA59" i="61"/>
  <c r="BA60" i="61"/>
  <c r="BA61" i="61"/>
  <c r="BA62" i="61"/>
  <c r="AR59" i="61"/>
  <c r="AR60" i="61"/>
  <c r="AR61" i="61"/>
  <c r="AR62" i="61"/>
  <c r="AL59" i="61"/>
  <c r="AL60" i="61"/>
  <c r="AL61" i="61"/>
  <c r="AL62" i="61"/>
  <c r="AC59" i="61"/>
  <c r="AC60" i="61"/>
  <c r="AC61" i="61"/>
  <c r="AC62" i="61"/>
  <c r="Z59" i="61"/>
  <c r="Z60" i="61"/>
  <c r="Z61" i="61"/>
  <c r="Z62" i="61"/>
  <c r="Q59" i="61"/>
  <c r="Q60" i="61"/>
  <c r="Q61" i="61"/>
  <c r="Q62" i="61"/>
  <c r="N59" i="61"/>
  <c r="N60" i="61"/>
  <c r="N61" i="61"/>
  <c r="N62" i="61"/>
  <c r="K59" i="61"/>
  <c r="K60" i="61"/>
  <c r="K61" i="61"/>
  <c r="K62" i="61"/>
  <c r="H59" i="61"/>
  <c r="H60" i="61"/>
  <c r="H61" i="61"/>
  <c r="H62" i="61"/>
  <c r="E62" i="61"/>
  <c r="E61" i="61"/>
  <c r="E60" i="61"/>
  <c r="E59" i="61"/>
  <c r="ET56" i="61"/>
  <c r="EP56" i="61"/>
  <c r="EL56" i="61"/>
  <c r="EH56" i="61"/>
  <c r="ED56" i="61"/>
  <c r="DZ56" i="61"/>
  <c r="DR56" i="61"/>
  <c r="DN56" i="61"/>
  <c r="DJ56" i="61"/>
  <c r="DF56" i="61"/>
  <c r="DB56" i="61"/>
  <c r="CX56" i="61"/>
  <c r="CT56" i="61"/>
  <c r="CP56" i="61"/>
  <c r="CL56" i="61"/>
  <c r="CH56" i="61"/>
  <c r="CD56" i="61"/>
  <c r="BZ56" i="61"/>
  <c r="BV56" i="61"/>
  <c r="BR56" i="61"/>
  <c r="BN56" i="61"/>
  <c r="BJ56" i="61"/>
  <c r="AJ56" i="61"/>
  <c r="AG56" i="61"/>
  <c r="GC56" i="61" l="1"/>
  <c r="GI56" i="61" s="1"/>
  <c r="GC51" i="61"/>
  <c r="GI51" i="61" s="1"/>
  <c r="GC25" i="61"/>
  <c r="GI25" i="61" s="1"/>
  <c r="GD25" i="61"/>
  <c r="GJ25" i="61" s="1"/>
  <c r="GD56" i="61"/>
  <c r="GJ56" i="61" s="1"/>
  <c r="GD51" i="61"/>
  <c r="GJ51" i="61" s="1"/>
  <c r="ET48" i="61"/>
  <c r="EP48" i="61"/>
  <c r="EL48" i="61"/>
  <c r="EH48" i="61"/>
  <c r="ED48" i="61"/>
  <c r="DZ48" i="61"/>
  <c r="DR48" i="61"/>
  <c r="DN48" i="61"/>
  <c r="DJ48" i="61"/>
  <c r="DF48" i="61"/>
  <c r="DB48" i="61"/>
  <c r="CX48" i="61"/>
  <c r="CT48" i="61"/>
  <c r="CP48" i="61"/>
  <c r="CL48" i="61"/>
  <c r="CH48" i="61"/>
  <c r="CD48" i="61"/>
  <c r="BZ48" i="61"/>
  <c r="BV48" i="61"/>
  <c r="BR48" i="61"/>
  <c r="BN48" i="61"/>
  <c r="BJ48" i="61"/>
  <c r="AJ48" i="61"/>
  <c r="AG48" i="61"/>
  <c r="GC48" i="61" s="1"/>
  <c r="ET43" i="61"/>
  <c r="EP43" i="61"/>
  <c r="EL43" i="61"/>
  <c r="EH43" i="61"/>
  <c r="ED43" i="61"/>
  <c r="DZ43" i="61"/>
  <c r="DR43" i="61"/>
  <c r="DN43" i="61"/>
  <c r="DJ43" i="61"/>
  <c r="DF43" i="61"/>
  <c r="DB43" i="61"/>
  <c r="CX43" i="61"/>
  <c r="CT43" i="61"/>
  <c r="CP43" i="61"/>
  <c r="CL43" i="61"/>
  <c r="CH43" i="61"/>
  <c r="CD43" i="61"/>
  <c r="BZ43" i="61"/>
  <c r="BV43" i="61"/>
  <c r="BR43" i="61"/>
  <c r="BN43" i="61"/>
  <c r="BJ43" i="61"/>
  <c r="AJ43" i="61"/>
  <c r="AG43" i="61"/>
  <c r="GC43" i="61" s="1"/>
  <c r="ET53" i="61"/>
  <c r="EP53" i="61"/>
  <c r="EL53" i="61"/>
  <c r="EH53" i="61"/>
  <c r="ED53" i="61"/>
  <c r="DZ53" i="61"/>
  <c r="DR53" i="61"/>
  <c r="DN53" i="61"/>
  <c r="DJ53" i="61"/>
  <c r="DF53" i="61"/>
  <c r="DB53" i="61"/>
  <c r="CX53" i="61"/>
  <c r="CT53" i="61"/>
  <c r="CP53" i="61"/>
  <c r="CL53" i="61"/>
  <c r="CH53" i="61"/>
  <c r="CD53" i="61"/>
  <c r="BZ53" i="61"/>
  <c r="BV53" i="61"/>
  <c r="BR53" i="61"/>
  <c r="BN53" i="61"/>
  <c r="BJ53" i="61"/>
  <c r="AJ53" i="61"/>
  <c r="AG53" i="61"/>
  <c r="GC53" i="61" s="1"/>
  <c r="GD53" i="61" l="1"/>
  <c r="GJ53" i="61" s="1"/>
  <c r="GD48" i="61"/>
  <c r="GJ48" i="61" s="1"/>
  <c r="GD43" i="61"/>
  <c r="GJ43" i="61" s="1"/>
  <c r="GI53" i="61"/>
  <c r="GI43" i="61"/>
  <c r="GI48" i="61"/>
  <c r="ET13" i="61"/>
  <c r="EP13" i="61"/>
  <c r="EL13" i="61"/>
  <c r="EH13" i="61"/>
  <c r="ED13" i="61"/>
  <c r="DZ13" i="61"/>
  <c r="DR13" i="61"/>
  <c r="DN13" i="61"/>
  <c r="DJ13" i="61"/>
  <c r="DF13" i="61"/>
  <c r="DB13" i="61"/>
  <c r="CX13" i="61"/>
  <c r="CT13" i="61"/>
  <c r="CP13" i="61"/>
  <c r="CL13" i="61"/>
  <c r="CH13" i="61"/>
  <c r="CD13" i="61"/>
  <c r="BZ13" i="61"/>
  <c r="BV13" i="61"/>
  <c r="BR13" i="61"/>
  <c r="BN13" i="61"/>
  <c r="BJ13" i="61"/>
  <c r="AJ13" i="61"/>
  <c r="AG13" i="61"/>
  <c r="GC13" i="61" s="1"/>
  <c r="GD13" i="61" l="1"/>
  <c r="GJ13" i="61" s="1"/>
  <c r="GI13" i="61"/>
  <c r="GD52" i="61" l="1"/>
  <c r="GJ52" i="61" s="1"/>
  <c r="GC52" i="61"/>
  <c r="GI52" i="61" s="1"/>
  <c r="ET31" i="61"/>
  <c r="EP31" i="61"/>
  <c r="EL31" i="61"/>
  <c r="EH31" i="61"/>
  <c r="ED31" i="61"/>
  <c r="DZ31" i="61"/>
  <c r="DR31" i="61"/>
  <c r="DN31" i="61"/>
  <c r="DJ31" i="61"/>
  <c r="DF31" i="61"/>
  <c r="DB31" i="61"/>
  <c r="CX31" i="61"/>
  <c r="CT31" i="61"/>
  <c r="CP31" i="61"/>
  <c r="CL31" i="61"/>
  <c r="CH31" i="61"/>
  <c r="CD31" i="61"/>
  <c r="BZ31" i="61"/>
  <c r="BV31" i="61"/>
  <c r="BR31" i="61"/>
  <c r="BN31" i="61"/>
  <c r="BJ31" i="61"/>
  <c r="AJ31" i="61"/>
  <c r="AG31" i="61"/>
  <c r="ET33" i="61"/>
  <c r="EP33" i="61"/>
  <c r="EL33" i="61"/>
  <c r="EH33" i="61"/>
  <c r="ED33" i="61"/>
  <c r="DZ33" i="61"/>
  <c r="DR33" i="61"/>
  <c r="DN33" i="61"/>
  <c r="DJ33" i="61"/>
  <c r="DF33" i="61"/>
  <c r="DB33" i="61"/>
  <c r="CX33" i="61"/>
  <c r="CT33" i="61"/>
  <c r="CP33" i="61"/>
  <c r="CL33" i="61"/>
  <c r="CH33" i="61"/>
  <c r="CD33" i="61"/>
  <c r="BZ33" i="61"/>
  <c r="BV33" i="61"/>
  <c r="BR33" i="61"/>
  <c r="BN33" i="61"/>
  <c r="BJ33" i="61"/>
  <c r="AJ33" i="61"/>
  <c r="AG33" i="61"/>
  <c r="ET18" i="61"/>
  <c r="EP18" i="61"/>
  <c r="EL18" i="61"/>
  <c r="EH18" i="61"/>
  <c r="ED18" i="61"/>
  <c r="DZ18" i="61"/>
  <c r="DR18" i="61"/>
  <c r="DN18" i="61"/>
  <c r="DJ18" i="61"/>
  <c r="DF18" i="61"/>
  <c r="DB18" i="61"/>
  <c r="CX18" i="61"/>
  <c r="CT18" i="61"/>
  <c r="CP18" i="61"/>
  <c r="CL18" i="61"/>
  <c r="CH18" i="61"/>
  <c r="CD18" i="61"/>
  <c r="BZ18" i="61"/>
  <c r="BV18" i="61"/>
  <c r="BR18" i="61"/>
  <c r="BN18" i="61"/>
  <c r="BJ18" i="61"/>
  <c r="AJ18" i="61"/>
  <c r="AG18" i="61"/>
  <c r="ET34" i="61"/>
  <c r="EP34" i="61"/>
  <c r="EL34" i="61"/>
  <c r="EH34" i="61"/>
  <c r="ED34" i="61"/>
  <c r="DZ34" i="61"/>
  <c r="DR34" i="61"/>
  <c r="DN34" i="61"/>
  <c r="DJ34" i="61"/>
  <c r="DF34" i="61"/>
  <c r="DB34" i="61"/>
  <c r="CX34" i="61"/>
  <c r="CT34" i="61"/>
  <c r="CP34" i="61"/>
  <c r="CL34" i="61"/>
  <c r="CH34" i="61"/>
  <c r="CD34" i="61"/>
  <c r="BZ34" i="61"/>
  <c r="BV34" i="61"/>
  <c r="BR34" i="61"/>
  <c r="BN34" i="61"/>
  <c r="BJ34" i="61"/>
  <c r="AJ34" i="61"/>
  <c r="AG34" i="61"/>
  <c r="ET49" i="61"/>
  <c r="EP49" i="61"/>
  <c r="EL49" i="61"/>
  <c r="EH49" i="61"/>
  <c r="ED49" i="61"/>
  <c r="DZ49" i="61"/>
  <c r="DR49" i="61"/>
  <c r="DN49" i="61"/>
  <c r="DJ49" i="61"/>
  <c r="DF49" i="61"/>
  <c r="DB49" i="61"/>
  <c r="CX49" i="61"/>
  <c r="CT49" i="61"/>
  <c r="CP49" i="61"/>
  <c r="CL49" i="61"/>
  <c r="CH49" i="61"/>
  <c r="CD49" i="61"/>
  <c r="BZ49" i="61"/>
  <c r="BV49" i="61"/>
  <c r="BR49" i="61"/>
  <c r="BN49" i="61"/>
  <c r="BJ49" i="61"/>
  <c r="AJ49" i="61"/>
  <c r="AG49" i="61"/>
  <c r="ET46" i="61"/>
  <c r="EP46" i="61"/>
  <c r="EL46" i="61"/>
  <c r="EH46" i="61"/>
  <c r="ED46" i="61"/>
  <c r="DZ46" i="61"/>
  <c r="DR46" i="61"/>
  <c r="DN46" i="61"/>
  <c r="DJ46" i="61"/>
  <c r="DF46" i="61"/>
  <c r="DB46" i="61"/>
  <c r="CX46" i="61"/>
  <c r="CT46" i="61"/>
  <c r="CP46" i="61"/>
  <c r="CL46" i="61"/>
  <c r="CH46" i="61"/>
  <c r="CD46" i="61"/>
  <c r="BZ46" i="61"/>
  <c r="BV46" i="61"/>
  <c r="BR46" i="61"/>
  <c r="BN46" i="61"/>
  <c r="BJ46" i="61"/>
  <c r="AJ46" i="61"/>
  <c r="AG46" i="61"/>
  <c r="ET36" i="61"/>
  <c r="EP36" i="61"/>
  <c r="EL36" i="61"/>
  <c r="EH36" i="61"/>
  <c r="ED36" i="61"/>
  <c r="DZ36" i="61"/>
  <c r="DR36" i="61"/>
  <c r="DN36" i="61"/>
  <c r="DJ36" i="61"/>
  <c r="DF36" i="61"/>
  <c r="DB36" i="61"/>
  <c r="CX36" i="61"/>
  <c r="CT36" i="61"/>
  <c r="CP36" i="61"/>
  <c r="CL36" i="61"/>
  <c r="CH36" i="61"/>
  <c r="CD36" i="61"/>
  <c r="BZ36" i="61"/>
  <c r="BV36" i="61"/>
  <c r="BR36" i="61"/>
  <c r="BN36" i="61"/>
  <c r="BJ36" i="61"/>
  <c r="AJ36" i="61"/>
  <c r="AG36" i="61"/>
  <c r="ET35" i="61"/>
  <c r="EP35" i="61"/>
  <c r="EL35" i="61"/>
  <c r="EH35" i="61"/>
  <c r="ED35" i="61"/>
  <c r="DZ35" i="61"/>
  <c r="DR35" i="61"/>
  <c r="DN35" i="61"/>
  <c r="DJ35" i="61"/>
  <c r="DF35" i="61"/>
  <c r="DB35" i="61"/>
  <c r="CX35" i="61"/>
  <c r="CT35" i="61"/>
  <c r="CP35" i="61"/>
  <c r="CL35" i="61"/>
  <c r="CH35" i="61"/>
  <c r="CD35" i="61"/>
  <c r="BZ35" i="61"/>
  <c r="BV35" i="61"/>
  <c r="BR35" i="61"/>
  <c r="BN35" i="61"/>
  <c r="BJ35" i="61"/>
  <c r="AJ35" i="61"/>
  <c r="AG35" i="61"/>
  <c r="GC35" i="61" s="1"/>
  <c r="ET40" i="61"/>
  <c r="EP40" i="61"/>
  <c r="EL40" i="61"/>
  <c r="EH40" i="61"/>
  <c r="ED40" i="61"/>
  <c r="DZ40" i="61"/>
  <c r="DR40" i="61"/>
  <c r="DN40" i="61"/>
  <c r="DJ40" i="61"/>
  <c r="DF40" i="61"/>
  <c r="DB40" i="61"/>
  <c r="CX40" i="61"/>
  <c r="CT40" i="61"/>
  <c r="CP40" i="61"/>
  <c r="CL40" i="61"/>
  <c r="CH40" i="61"/>
  <c r="CD40" i="61"/>
  <c r="BZ40" i="61"/>
  <c r="BV40" i="61"/>
  <c r="BR40" i="61"/>
  <c r="BN40" i="61"/>
  <c r="BJ40" i="61"/>
  <c r="AJ40" i="61"/>
  <c r="AG40" i="61"/>
  <c r="GC40" i="61" s="1"/>
  <c r="ET21" i="61"/>
  <c r="EP21" i="61"/>
  <c r="EL21" i="61"/>
  <c r="EH21" i="61"/>
  <c r="ED21" i="61"/>
  <c r="DZ21" i="61"/>
  <c r="DR21" i="61"/>
  <c r="DN21" i="61"/>
  <c r="DJ21" i="61"/>
  <c r="DF21" i="61"/>
  <c r="DB21" i="61"/>
  <c r="CX21" i="61"/>
  <c r="CT21" i="61"/>
  <c r="CP21" i="61"/>
  <c r="CL21" i="61"/>
  <c r="CH21" i="61"/>
  <c r="CD21" i="61"/>
  <c r="BZ21" i="61"/>
  <c r="BV21" i="61"/>
  <c r="BR21" i="61"/>
  <c r="BN21" i="61"/>
  <c r="BJ21" i="61"/>
  <c r="AJ21" i="61"/>
  <c r="AG21" i="61"/>
  <c r="GC21" i="61" s="1"/>
  <c r="GC36" i="61" l="1"/>
  <c r="GI36" i="61" s="1"/>
  <c r="GC46" i="61"/>
  <c r="GI46" i="61" s="1"/>
  <c r="GC49" i="61"/>
  <c r="GI49" i="61" s="1"/>
  <c r="GC34" i="61"/>
  <c r="GI34" i="61" s="1"/>
  <c r="GC18" i="61"/>
  <c r="GI18" i="61" s="1"/>
  <c r="GC33" i="61"/>
  <c r="GI33" i="61" s="1"/>
  <c r="GD21" i="61"/>
  <c r="GJ21" i="61" s="1"/>
  <c r="GD40" i="61"/>
  <c r="GJ40" i="61" s="1"/>
  <c r="GD35" i="61"/>
  <c r="GJ35" i="61" s="1"/>
  <c r="GD36" i="61"/>
  <c r="GJ36" i="61" s="1"/>
  <c r="GD46" i="61"/>
  <c r="GJ46" i="61" s="1"/>
  <c r="GC31" i="61"/>
  <c r="GI31" i="61" s="1"/>
  <c r="GD49" i="61"/>
  <c r="GJ49" i="61" s="1"/>
  <c r="GD34" i="61"/>
  <c r="GJ34" i="61" s="1"/>
  <c r="GD18" i="61"/>
  <c r="GJ18" i="61" s="1"/>
  <c r="GD33" i="61"/>
  <c r="GJ33" i="61" s="1"/>
  <c r="GD31" i="61"/>
  <c r="GJ31" i="61" s="1"/>
  <c r="GI21" i="61"/>
  <c r="GI40" i="61"/>
  <c r="GI35" i="61"/>
  <c r="ET12" i="61"/>
  <c r="EP12" i="61"/>
  <c r="EL12" i="61"/>
  <c r="EH12" i="61"/>
  <c r="ED12" i="61"/>
  <c r="DZ12" i="61"/>
  <c r="DR12" i="61"/>
  <c r="DN12" i="61"/>
  <c r="DJ12" i="61"/>
  <c r="DF12" i="61"/>
  <c r="DB12" i="61"/>
  <c r="CX12" i="61"/>
  <c r="CT12" i="61"/>
  <c r="CP12" i="61"/>
  <c r="CL12" i="61"/>
  <c r="CH12" i="61"/>
  <c r="CD12" i="61"/>
  <c r="BZ12" i="61"/>
  <c r="BV12" i="61"/>
  <c r="BR12" i="61"/>
  <c r="BN12" i="61"/>
  <c r="BJ12" i="61"/>
  <c r="AJ12" i="61"/>
  <c r="AG12" i="61"/>
  <c r="GD12" i="61" l="1"/>
  <c r="GJ12" i="61" s="1"/>
  <c r="GC12" i="61"/>
  <c r="GI12" i="61" s="1"/>
  <c r="ET41" i="61"/>
  <c r="EP41" i="61"/>
  <c r="EL41" i="61"/>
  <c r="EH41" i="61"/>
  <c r="ED41" i="61"/>
  <c r="DZ41" i="61"/>
  <c r="DR41" i="61"/>
  <c r="DN41" i="61"/>
  <c r="DJ41" i="61"/>
  <c r="DF41" i="61"/>
  <c r="DB41" i="61"/>
  <c r="CX41" i="61"/>
  <c r="CT41" i="61"/>
  <c r="CP41" i="61"/>
  <c r="CL41" i="61"/>
  <c r="CH41" i="61"/>
  <c r="CD41" i="61"/>
  <c r="BZ41" i="61"/>
  <c r="BV41" i="61"/>
  <c r="BR41" i="61"/>
  <c r="BN41" i="61"/>
  <c r="BJ41" i="61"/>
  <c r="AJ41" i="61"/>
  <c r="AG41" i="61"/>
  <c r="ET45" i="61"/>
  <c r="EP45" i="61"/>
  <c r="EL45" i="61"/>
  <c r="EH45" i="61"/>
  <c r="ED45" i="61"/>
  <c r="DZ45" i="61"/>
  <c r="DR45" i="61"/>
  <c r="DN45" i="61"/>
  <c r="DJ45" i="61"/>
  <c r="DF45" i="61"/>
  <c r="DB45" i="61"/>
  <c r="CX45" i="61"/>
  <c r="CT45" i="61"/>
  <c r="CP45" i="61"/>
  <c r="CL45" i="61"/>
  <c r="CH45" i="61"/>
  <c r="CD45" i="61"/>
  <c r="BZ45" i="61"/>
  <c r="BV45" i="61"/>
  <c r="BR45" i="61"/>
  <c r="BN45" i="61"/>
  <c r="BJ45" i="61"/>
  <c r="AJ45" i="61"/>
  <c r="AG45" i="61"/>
  <c r="ET30" i="61"/>
  <c r="EP30" i="61"/>
  <c r="EL30" i="61"/>
  <c r="EH30" i="61"/>
  <c r="ED30" i="61"/>
  <c r="DZ30" i="61"/>
  <c r="DR30" i="61"/>
  <c r="DN30" i="61"/>
  <c r="DJ30" i="61"/>
  <c r="DF30" i="61"/>
  <c r="DB30" i="61"/>
  <c r="CX30" i="61"/>
  <c r="CT30" i="61"/>
  <c r="CP30" i="61"/>
  <c r="CL30" i="61"/>
  <c r="CH30" i="61"/>
  <c r="CD30" i="61"/>
  <c r="BZ30" i="61"/>
  <c r="BV30" i="61"/>
  <c r="BR30" i="61"/>
  <c r="BN30" i="61"/>
  <c r="BJ30" i="61"/>
  <c r="AJ30" i="61"/>
  <c r="AG30" i="61"/>
  <c r="GC30" i="61" l="1"/>
  <c r="GI30" i="61" s="1"/>
  <c r="GC45" i="61"/>
  <c r="GI45" i="61" s="1"/>
  <c r="GD30" i="61"/>
  <c r="GJ30" i="61" s="1"/>
  <c r="GD45" i="61"/>
  <c r="GJ45" i="61" s="1"/>
  <c r="GD41" i="61"/>
  <c r="GJ41" i="61" s="1"/>
  <c r="GC41" i="61"/>
  <c r="GI41" i="61" s="1"/>
  <c r="ET22" i="61"/>
  <c r="EP22" i="61"/>
  <c r="EL22" i="61"/>
  <c r="EH22" i="61"/>
  <c r="ED22" i="61"/>
  <c r="DZ22" i="61"/>
  <c r="DR22" i="61"/>
  <c r="DN22" i="61"/>
  <c r="DJ22" i="61"/>
  <c r="DF22" i="61"/>
  <c r="DB22" i="61"/>
  <c r="CX22" i="61"/>
  <c r="CT22" i="61"/>
  <c r="CP22" i="61"/>
  <c r="CL22" i="61"/>
  <c r="CH22" i="61"/>
  <c r="CD22" i="61"/>
  <c r="BZ22" i="61"/>
  <c r="BV22" i="61"/>
  <c r="BR22" i="61"/>
  <c r="BN22" i="61"/>
  <c r="BJ22" i="61"/>
  <c r="AJ22" i="61"/>
  <c r="AG22" i="61"/>
  <c r="GC22" i="61" l="1"/>
  <c r="GI22" i="61" s="1"/>
  <c r="GD22" i="61"/>
  <c r="GJ22" i="61" s="1"/>
  <c r="ET32" i="61"/>
  <c r="EP32" i="61"/>
  <c r="EL32" i="61"/>
  <c r="EH32" i="61"/>
  <c r="ED32" i="61"/>
  <c r="DZ32" i="61"/>
  <c r="DR32" i="61"/>
  <c r="DN32" i="61"/>
  <c r="DJ32" i="61"/>
  <c r="DF32" i="61"/>
  <c r="DB32" i="61"/>
  <c r="CX32" i="61"/>
  <c r="CT32" i="61"/>
  <c r="CP32" i="61"/>
  <c r="CL32" i="61"/>
  <c r="CH32" i="61"/>
  <c r="CD32" i="61"/>
  <c r="BZ32" i="61"/>
  <c r="BV32" i="61"/>
  <c r="BR32" i="61"/>
  <c r="BN32" i="61"/>
  <c r="BJ32" i="61"/>
  <c r="AJ32" i="61"/>
  <c r="AG32" i="61"/>
  <c r="GD32" i="61" l="1"/>
  <c r="GJ32" i="61" s="1"/>
  <c r="GC32" i="61"/>
  <c r="GI32" i="61" s="1"/>
  <c r="ET20" i="61"/>
  <c r="EP20" i="61"/>
  <c r="EL20" i="61"/>
  <c r="EH20" i="61"/>
  <c r="ED20" i="61"/>
  <c r="DZ20" i="61"/>
  <c r="DR20" i="61"/>
  <c r="DN20" i="61"/>
  <c r="DJ20" i="61"/>
  <c r="DF20" i="61"/>
  <c r="DB20" i="61"/>
  <c r="CX20" i="61"/>
  <c r="CT20" i="61"/>
  <c r="CP20" i="61"/>
  <c r="CL20" i="61"/>
  <c r="CH20" i="61"/>
  <c r="CD20" i="61"/>
  <c r="BZ20" i="61"/>
  <c r="BV20" i="61"/>
  <c r="BR20" i="61"/>
  <c r="BN20" i="61"/>
  <c r="BJ20" i="61"/>
  <c r="AJ20" i="61"/>
  <c r="AG20" i="61"/>
  <c r="ET28" i="61"/>
  <c r="EP28" i="61"/>
  <c r="EL28" i="61"/>
  <c r="EH28" i="61"/>
  <c r="ED28" i="61"/>
  <c r="DZ28" i="61"/>
  <c r="DR28" i="61"/>
  <c r="DN28" i="61"/>
  <c r="DJ28" i="61"/>
  <c r="DF28" i="61"/>
  <c r="DB28" i="61"/>
  <c r="CX28" i="61"/>
  <c r="CT28" i="61"/>
  <c r="CP28" i="61"/>
  <c r="CL28" i="61"/>
  <c r="CH28" i="61"/>
  <c r="CD28" i="61"/>
  <c r="BZ28" i="61"/>
  <c r="BV28" i="61"/>
  <c r="BR28" i="61"/>
  <c r="BN28" i="61"/>
  <c r="BJ28" i="61"/>
  <c r="AJ28" i="61"/>
  <c r="AG28" i="61"/>
  <c r="GD20" i="61" l="1"/>
  <c r="GJ20" i="61" s="1"/>
  <c r="GD28" i="61"/>
  <c r="GJ28" i="61" s="1"/>
  <c r="GC28" i="61"/>
  <c r="GI28" i="61" s="1"/>
  <c r="GC20" i="61"/>
  <c r="GI20" i="61" s="1"/>
  <c r="ET11" i="61"/>
  <c r="EP11" i="61"/>
  <c r="EL11" i="61"/>
  <c r="EH11" i="61"/>
  <c r="ED11" i="61"/>
  <c r="DZ11" i="61"/>
  <c r="DR11" i="61"/>
  <c r="DN11" i="61"/>
  <c r="DJ11" i="61"/>
  <c r="DF11" i="61"/>
  <c r="DB11" i="61"/>
  <c r="CX11" i="61"/>
  <c r="CT11" i="61"/>
  <c r="CP11" i="61"/>
  <c r="CL11" i="61"/>
  <c r="CH11" i="61"/>
  <c r="CD11" i="61"/>
  <c r="BZ11" i="61"/>
  <c r="BV11" i="61"/>
  <c r="BR11" i="61"/>
  <c r="BN11" i="61"/>
  <c r="BJ11" i="61"/>
  <c r="AJ11" i="61"/>
  <c r="AG11" i="61"/>
  <c r="GC11" i="61" l="1"/>
  <c r="GI11" i="61" s="1"/>
  <c r="GD11" i="61"/>
  <c r="GJ11" i="61" s="1"/>
  <c r="ET15" i="61"/>
  <c r="EP15" i="61"/>
  <c r="EL15" i="61"/>
  <c r="EH15" i="61"/>
  <c r="ED15" i="61"/>
  <c r="DZ15" i="61"/>
  <c r="DR15" i="61"/>
  <c r="DN15" i="61"/>
  <c r="DJ15" i="61"/>
  <c r="DF15" i="61"/>
  <c r="DB15" i="61"/>
  <c r="CX15" i="61"/>
  <c r="CT15" i="61"/>
  <c r="CP15" i="61"/>
  <c r="CL15" i="61"/>
  <c r="CH15" i="61"/>
  <c r="CD15" i="61"/>
  <c r="BZ15" i="61"/>
  <c r="BV15" i="61"/>
  <c r="BR15" i="61"/>
  <c r="BN15" i="61"/>
  <c r="BJ15" i="61"/>
  <c r="AJ15" i="61"/>
  <c r="AG15" i="61"/>
  <c r="GC15" i="61" l="1"/>
  <c r="GI15" i="61" s="1"/>
  <c r="GD15" i="61"/>
  <c r="GJ15" i="61" s="1"/>
  <c r="ET37" i="61"/>
  <c r="EP37" i="61"/>
  <c r="EL37" i="61"/>
  <c r="EH37" i="61"/>
  <c r="ED37" i="61"/>
  <c r="DZ37" i="61"/>
  <c r="DR37" i="61"/>
  <c r="DN37" i="61"/>
  <c r="DJ37" i="61"/>
  <c r="DF37" i="61"/>
  <c r="DB37" i="61"/>
  <c r="CX37" i="61"/>
  <c r="CT37" i="61"/>
  <c r="CP37" i="61"/>
  <c r="CL37" i="61"/>
  <c r="CH37" i="61"/>
  <c r="CD37" i="61"/>
  <c r="BZ37" i="61"/>
  <c r="BV37" i="61"/>
  <c r="BR37" i="61"/>
  <c r="BN37" i="61"/>
  <c r="BJ37" i="61"/>
  <c r="AJ37" i="61"/>
  <c r="AG37" i="61"/>
  <c r="AJ55" i="61"/>
  <c r="ET55" i="61"/>
  <c r="EP55" i="61"/>
  <c r="EL55" i="61"/>
  <c r="EH55" i="61"/>
  <c r="ED55" i="61"/>
  <c r="DZ55" i="61"/>
  <c r="DR55" i="61"/>
  <c r="DN55" i="61"/>
  <c r="DJ55" i="61"/>
  <c r="DF55" i="61"/>
  <c r="DB55" i="61"/>
  <c r="CX55" i="61"/>
  <c r="CT55" i="61"/>
  <c r="CP55" i="61"/>
  <c r="CL55" i="61"/>
  <c r="CH55" i="61"/>
  <c r="CD55" i="61"/>
  <c r="BZ55" i="61"/>
  <c r="BV55" i="61"/>
  <c r="BR55" i="61"/>
  <c r="BN55" i="61"/>
  <c r="BJ55" i="61"/>
  <c r="AG55" i="61"/>
  <c r="GC37" i="61" l="1"/>
  <c r="GI37" i="61" s="1"/>
  <c r="GD37" i="61"/>
  <c r="GJ37" i="61" s="1"/>
  <c r="GC55" i="61"/>
  <c r="GI55" i="61" s="1"/>
  <c r="GD55" i="61"/>
  <c r="GJ55" i="61" s="1"/>
  <c r="ET47" i="61"/>
  <c r="EP47" i="61"/>
  <c r="EL47" i="61"/>
  <c r="EH47" i="61"/>
  <c r="ED47" i="61"/>
  <c r="DZ47" i="61"/>
  <c r="DR47" i="61"/>
  <c r="DN47" i="61"/>
  <c r="DJ47" i="61"/>
  <c r="DF47" i="61"/>
  <c r="DB47" i="61"/>
  <c r="CX47" i="61"/>
  <c r="CT47" i="61"/>
  <c r="CP47" i="61"/>
  <c r="CL47" i="61"/>
  <c r="CH47" i="61"/>
  <c r="CD47" i="61"/>
  <c r="BZ47" i="61"/>
  <c r="BV47" i="61"/>
  <c r="BR47" i="61"/>
  <c r="BN47" i="61"/>
  <c r="BJ47" i="61"/>
  <c r="AJ47" i="61"/>
  <c r="AG47" i="61"/>
  <c r="GC47" i="61" l="1"/>
  <c r="GI47" i="61" s="1"/>
  <c r="GD47" i="61"/>
  <c r="GJ47" i="61" s="1"/>
  <c r="ET39" i="61"/>
  <c r="EP39" i="61"/>
  <c r="EL39" i="61"/>
  <c r="EH39" i="61"/>
  <c r="ED39" i="61"/>
  <c r="DZ39" i="61"/>
  <c r="DR39" i="61"/>
  <c r="DN39" i="61"/>
  <c r="DJ39" i="61"/>
  <c r="DF39" i="61"/>
  <c r="DB39" i="61"/>
  <c r="CX39" i="61"/>
  <c r="CT39" i="61"/>
  <c r="CP39" i="61"/>
  <c r="CL39" i="61"/>
  <c r="CH39" i="61"/>
  <c r="CD39" i="61"/>
  <c r="BZ39" i="61"/>
  <c r="BV39" i="61"/>
  <c r="BR39" i="61"/>
  <c r="BN39" i="61"/>
  <c r="BJ39" i="61"/>
  <c r="AJ39" i="61"/>
  <c r="AG39" i="61"/>
  <c r="GD39" i="61" l="1"/>
  <c r="GJ39" i="61" s="1"/>
  <c r="GC39" i="61"/>
  <c r="GI39" i="61" s="1"/>
  <c r="GD19" i="61" l="1"/>
  <c r="GJ19" i="61" s="1"/>
  <c r="GC19" i="61"/>
  <c r="GI19" i="61" s="1"/>
  <c r="ET14" i="61"/>
  <c r="EP14" i="61"/>
  <c r="EL14" i="61"/>
  <c r="EH14" i="61"/>
  <c r="ED14" i="61"/>
  <c r="DZ14" i="61"/>
  <c r="DR14" i="61"/>
  <c r="DN14" i="61"/>
  <c r="DJ14" i="61"/>
  <c r="DF14" i="61"/>
  <c r="DB14" i="61"/>
  <c r="CX14" i="61"/>
  <c r="CT14" i="61"/>
  <c r="CP14" i="61"/>
  <c r="CL14" i="61"/>
  <c r="CH14" i="61"/>
  <c r="CD14" i="61"/>
  <c r="BZ14" i="61"/>
  <c r="BV14" i="61"/>
  <c r="BR14" i="61"/>
  <c r="BN14" i="61"/>
  <c r="BJ14" i="61"/>
  <c r="AJ14" i="61"/>
  <c r="AG14" i="61"/>
  <c r="GC14" i="61" l="1"/>
  <c r="GI14" i="61" s="1"/>
  <c r="GD14" i="61"/>
  <c r="GJ14" i="61" s="1"/>
  <c r="ET17" i="61"/>
  <c r="EP17" i="61"/>
  <c r="EL17" i="61"/>
  <c r="EH17" i="61"/>
  <c r="ED17" i="61"/>
  <c r="DZ17" i="61"/>
  <c r="DR17" i="61"/>
  <c r="DN17" i="61"/>
  <c r="DJ17" i="61"/>
  <c r="DF17" i="61"/>
  <c r="DB17" i="61"/>
  <c r="CX17" i="61"/>
  <c r="CT17" i="61"/>
  <c r="CP17" i="61"/>
  <c r="CL17" i="61"/>
  <c r="CH17" i="61"/>
  <c r="CD17" i="61"/>
  <c r="BZ17" i="61"/>
  <c r="BV17" i="61"/>
  <c r="BR17" i="61"/>
  <c r="BN17" i="61"/>
  <c r="BJ17" i="61"/>
  <c r="AJ17" i="61"/>
  <c r="AG17" i="61"/>
  <c r="ET24" i="61"/>
  <c r="EP24" i="61"/>
  <c r="EL24" i="61"/>
  <c r="EH24" i="61"/>
  <c r="ED24" i="61"/>
  <c r="DZ24" i="61"/>
  <c r="DR24" i="61"/>
  <c r="DN24" i="61"/>
  <c r="DJ24" i="61"/>
  <c r="DF24" i="61"/>
  <c r="DB24" i="61"/>
  <c r="CX24" i="61"/>
  <c r="CT24" i="61"/>
  <c r="CP24" i="61"/>
  <c r="CL24" i="61"/>
  <c r="CH24" i="61"/>
  <c r="CD24" i="61"/>
  <c r="BZ24" i="61"/>
  <c r="BV24" i="61"/>
  <c r="BR24" i="61"/>
  <c r="BN24" i="61"/>
  <c r="BJ24" i="61"/>
  <c r="AJ24" i="61"/>
  <c r="AG24" i="61"/>
  <c r="ET26" i="61"/>
  <c r="EP26" i="61"/>
  <c r="EL26" i="61"/>
  <c r="EH26" i="61"/>
  <c r="ED26" i="61"/>
  <c r="DZ26" i="61"/>
  <c r="DR26" i="61"/>
  <c r="DN26" i="61"/>
  <c r="DJ26" i="61"/>
  <c r="DF26" i="61"/>
  <c r="DB26" i="61"/>
  <c r="CX26" i="61"/>
  <c r="CT26" i="61"/>
  <c r="CP26" i="61"/>
  <c r="CL26" i="61"/>
  <c r="CH26" i="61"/>
  <c r="CD26" i="61"/>
  <c r="BZ26" i="61"/>
  <c r="BV26" i="61"/>
  <c r="BR26" i="61"/>
  <c r="BN26" i="61"/>
  <c r="BJ26" i="61"/>
  <c r="AJ26" i="61"/>
  <c r="AG26" i="61"/>
  <c r="GB57" i="61"/>
  <c r="GA57" i="61"/>
  <c r="FZ57" i="61"/>
  <c r="FY57" i="61"/>
  <c r="FX57" i="61"/>
  <c r="FW57" i="61"/>
  <c r="FV57" i="61"/>
  <c r="FT57" i="61"/>
  <c r="FS57" i="61"/>
  <c r="FR57" i="61"/>
  <c r="FQ57" i="61"/>
  <c r="FO57" i="61"/>
  <c r="FN57" i="61"/>
  <c r="FM57" i="61"/>
  <c r="FL57" i="61"/>
  <c r="FJ57" i="61"/>
  <c r="FH57" i="61"/>
  <c r="FG57" i="61"/>
  <c r="FF57" i="61"/>
  <c r="FE57" i="61"/>
  <c r="FD57" i="61"/>
  <c r="FA57" i="61"/>
  <c r="EY57" i="61"/>
  <c r="EX57" i="61"/>
  <c r="EW57" i="61"/>
  <c r="EV57" i="61"/>
  <c r="FU57" i="61"/>
  <c r="FK57" i="61"/>
  <c r="FC57" i="61"/>
  <c r="EZ57" i="61"/>
  <c r="ES57" i="61"/>
  <c r="ER57" i="61"/>
  <c r="EO57" i="61"/>
  <c r="EN57" i="61"/>
  <c r="EK57" i="61"/>
  <c r="EJ57" i="61"/>
  <c r="EG57" i="61"/>
  <c r="EF57" i="61"/>
  <c r="EC57" i="61"/>
  <c r="EB57" i="61"/>
  <c r="DY57" i="61"/>
  <c r="DX57" i="61"/>
  <c r="DU57" i="61"/>
  <c r="DT57" i="61"/>
  <c r="DQ57" i="61"/>
  <c r="DP57" i="61"/>
  <c r="DM57" i="61"/>
  <c r="DL57" i="61"/>
  <c r="DI57" i="61"/>
  <c r="DH57" i="61"/>
  <c r="DE57" i="61"/>
  <c r="DD57" i="61"/>
  <c r="DA57" i="61"/>
  <c r="CZ57" i="61"/>
  <c r="CW57" i="61"/>
  <c r="CV57" i="61"/>
  <c r="CS57" i="61"/>
  <c r="CR57" i="61"/>
  <c r="CO57" i="61"/>
  <c r="CN57" i="61"/>
  <c r="CK57" i="61"/>
  <c r="CJ57" i="61"/>
  <c r="CG57" i="61"/>
  <c r="CF57" i="61"/>
  <c r="CC57" i="61"/>
  <c r="CB57" i="61"/>
  <c r="BY57" i="61"/>
  <c r="BX57" i="61"/>
  <c r="BU57" i="61"/>
  <c r="BT57" i="61"/>
  <c r="BQ57" i="61"/>
  <c r="BP57" i="61"/>
  <c r="BM57" i="61"/>
  <c r="BL57" i="61"/>
  <c r="BI57" i="61"/>
  <c r="BH57" i="61"/>
  <c r="BF57" i="61"/>
  <c r="BE57" i="61"/>
  <c r="BC57" i="61"/>
  <c r="BB57" i="61"/>
  <c r="AZ57" i="61"/>
  <c r="AY57" i="61"/>
  <c r="AW57" i="61"/>
  <c r="AV57" i="61"/>
  <c r="AT57" i="61"/>
  <c r="AS57" i="61"/>
  <c r="AQ57" i="61"/>
  <c r="AP57" i="61"/>
  <c r="AN57" i="61"/>
  <c r="AM57" i="61"/>
  <c r="AK57" i="61"/>
  <c r="AI57" i="61"/>
  <c r="AH57" i="61"/>
  <c r="AF57" i="61"/>
  <c r="AE57" i="61"/>
  <c r="AD57" i="61"/>
  <c r="AB57" i="61"/>
  <c r="AA57" i="61"/>
  <c r="Y57" i="61"/>
  <c r="X57" i="61"/>
  <c r="V57" i="61"/>
  <c r="U57" i="61"/>
  <c r="S57" i="61"/>
  <c r="R57" i="61"/>
  <c r="P57" i="61"/>
  <c r="O57" i="61"/>
  <c r="M57" i="61"/>
  <c r="L57" i="61"/>
  <c r="J57" i="61"/>
  <c r="I57" i="61"/>
  <c r="G57" i="61"/>
  <c r="F58" i="61" s="1"/>
  <c r="D57" i="61"/>
  <c r="C57" i="61"/>
  <c r="ET38" i="61"/>
  <c r="EP38" i="61"/>
  <c r="EL38" i="61"/>
  <c r="EH38" i="61"/>
  <c r="ED38" i="61"/>
  <c r="DZ38" i="61"/>
  <c r="DR38" i="61"/>
  <c r="DN38" i="61"/>
  <c r="DJ38" i="61"/>
  <c r="DF38" i="61"/>
  <c r="DB38" i="61"/>
  <c r="CX38" i="61"/>
  <c r="CT38" i="61"/>
  <c r="CP38" i="61"/>
  <c r="CL38" i="61"/>
  <c r="CH38" i="61"/>
  <c r="CD38" i="61"/>
  <c r="BZ38" i="61"/>
  <c r="BV38" i="61"/>
  <c r="BR38" i="61"/>
  <c r="BN38" i="61"/>
  <c r="BJ38" i="61"/>
  <c r="AJ38" i="61"/>
  <c r="AG38" i="61"/>
  <c r="GC26" i="61" l="1"/>
  <c r="GI26" i="61" s="1"/>
  <c r="GC38" i="61"/>
  <c r="GI38" i="61" s="1"/>
  <c r="GC54" i="61"/>
  <c r="GI54" i="61" s="1"/>
  <c r="GC24" i="61"/>
  <c r="GI24" i="61" s="1"/>
  <c r="GC17" i="61"/>
  <c r="GI17" i="61" s="1"/>
  <c r="GD54" i="61"/>
  <c r="GJ54" i="61" s="1"/>
  <c r="GD23" i="61"/>
  <c r="GJ23" i="61" s="1"/>
  <c r="GD38" i="61"/>
  <c r="GJ38" i="61" s="1"/>
  <c r="GC23" i="61"/>
  <c r="GI23" i="61" s="1"/>
  <c r="GD26" i="61"/>
  <c r="GJ26" i="61" s="1"/>
  <c r="GD24" i="61"/>
  <c r="GJ24" i="61" s="1"/>
  <c r="GD17" i="61"/>
  <c r="GJ17" i="61" s="1"/>
  <c r="GI50" i="61"/>
  <c r="L58" i="61"/>
  <c r="AV58" i="61"/>
  <c r="C58" i="61"/>
  <c r="AM58" i="61"/>
  <c r="BE58" i="61"/>
  <c r="I58" i="61"/>
  <c r="AA58" i="61"/>
  <c r="DN57" i="61"/>
  <c r="EH57" i="61"/>
  <c r="CH57" i="61"/>
  <c r="BV57" i="61"/>
  <c r="BR57" i="61"/>
  <c r="CP57" i="61"/>
  <c r="CT57" i="61"/>
  <c r="BZ57" i="61"/>
  <c r="CX57" i="61"/>
  <c r="EL57" i="61"/>
  <c r="X58" i="61"/>
  <c r="AP58" i="61"/>
  <c r="AS58" i="61"/>
  <c r="CD57" i="61"/>
  <c r="EP57" i="61"/>
  <c r="AG57" i="61"/>
  <c r="BJ57" i="61"/>
  <c r="AJ57" i="61"/>
  <c r="BN57" i="61"/>
  <c r="DF57" i="61"/>
  <c r="CL57" i="61"/>
  <c r="ED57" i="61"/>
  <c r="O58" i="61"/>
  <c r="AY58" i="61"/>
  <c r="DJ57" i="61"/>
  <c r="DR57" i="61"/>
  <c r="DB57" i="61"/>
  <c r="ET57" i="61"/>
  <c r="DZ57" i="61"/>
  <c r="BB58" i="61"/>
  <c r="GC57" i="61" l="1"/>
  <c r="GC58" i="61" s="1"/>
  <c r="GD57" i="61"/>
  <c r="GD58" i="61" s="1"/>
  <c r="GI57" i="61"/>
  <c r="GJ50" i="61"/>
  <c r="GJ57" i="61" s="1"/>
  <c r="AD58"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007972</author>
    <author>SS18111060</author>
    <author>久保 美香</author>
    <author>user</author>
    <author>p56846</author>
    <author>今里 直樹</author>
    <author>Oitapref</author>
  </authors>
  <commentList>
    <comment ref="BM12" authorId="0" shapeId="0" xr:uid="{5C0E0B38-D246-415D-8E3A-2C883CC87056}">
      <text>
        <r>
          <rPr>
            <sz val="9"/>
            <color indexed="81"/>
            <rFont val="MS P ゴシック"/>
            <family val="3"/>
            <charset val="128"/>
          </rPr>
          <t>県立野球場について、地方自治法第252条の14第1項の規定に基づき、管理事務を盛岡市に委託。
盛岡市において指定管理者性による管理運営を行っているが、県としては、地方自治法に基づく他自治体への委託であることから、当該欄の件数から除いているもの。</t>
        </r>
      </text>
    </comment>
    <comment ref="CZ12" authorId="1" shapeId="0" xr:uid="{94756645-10DC-40DC-A016-374F9D0B40E3}">
      <text>
        <r>
          <rPr>
            <b/>
            <sz val="9"/>
            <color indexed="81"/>
            <rFont val="MS P ゴシック"/>
            <family val="3"/>
            <charset val="128"/>
          </rPr>
          <t>県営住宅等条例
77+1(南青山)＝78
特定公共賃貸住宅条例
3
計81</t>
        </r>
      </text>
    </comment>
    <comment ref="BI21" authorId="2" shapeId="0" xr:uid="{3C470E89-5AD4-4855-A2C3-15746618E25B}">
      <text>
        <r>
          <rPr>
            <sz val="9"/>
            <color indexed="81"/>
            <rFont val="MS P ゴシック"/>
            <family val="3"/>
            <charset val="128"/>
          </rPr>
          <t xml:space="preserve">障害者スポーツレクリエーションセンター
</t>
        </r>
      </text>
    </comment>
    <comment ref="BM21" authorId="2" shapeId="0" xr:uid="{5B629EE5-A3BA-4A11-A9A5-A1EFA4B6815B}">
      <text>
        <r>
          <rPr>
            <sz val="9"/>
            <color indexed="81"/>
            <rFont val="MS P ゴシック"/>
            <family val="3"/>
            <charset val="128"/>
          </rPr>
          <t>総合スポーツセンター
総合スポーツセンター射撃場
総合スポーツセンター東総運動場</t>
        </r>
      </text>
    </comment>
    <comment ref="BQ21" authorId="2" shapeId="0" xr:uid="{1B533A57-C8A9-4E1E-B673-3CD72D9AF3C6}">
      <text>
        <r>
          <rPr>
            <sz val="9"/>
            <color indexed="81"/>
            <rFont val="MS P ゴシック"/>
            <family val="3"/>
            <charset val="128"/>
          </rPr>
          <t>国際総合水泳場</t>
        </r>
      </text>
    </comment>
    <comment ref="CK21" authorId="2" shapeId="0" xr:uid="{AADE45E5-598B-430F-A160-63CF01185006}">
      <text>
        <r>
          <rPr>
            <sz val="9"/>
            <color indexed="81"/>
            <rFont val="MS P ゴシック"/>
            <family val="3"/>
            <charset val="128"/>
          </rPr>
          <t>酪農のさと</t>
        </r>
      </text>
    </comment>
    <comment ref="CO21" authorId="2" shapeId="0" xr:uid="{967E63A2-5FF2-4692-9BE4-5A982EEE7273}">
      <text>
        <r>
          <rPr>
            <sz val="9"/>
            <color indexed="81"/>
            <rFont val="MS P ゴシック"/>
            <family val="3"/>
            <charset val="128"/>
          </rPr>
          <t>日本コンベンションセンター展示場（幕張メッセ）</t>
        </r>
      </text>
    </comment>
    <comment ref="CV21" authorId="2" shapeId="0" xr:uid="{C8C4C542-64D5-423F-B4FB-C1CA5D78E4CA}">
      <text>
        <r>
          <rPr>
            <sz val="8"/>
            <color indexed="81"/>
            <rFont val="MS P ゴシック"/>
            <family val="3"/>
            <charset val="128"/>
          </rPr>
          <t xml:space="preserve">【都市公園法に基づく設置許可】
①総合スポーツセンター(42.6ha)
【都市公園法に基づく管理許可(一部直営)】
②幕張海浜公園(67.9ha
</t>
        </r>
      </text>
    </comment>
    <comment ref="CW21" authorId="2" shapeId="0" xr:uid="{D08C1101-5F87-48D8-8EDB-1FE697C11B98}">
      <text>
        <r>
          <rPr>
            <sz val="8"/>
            <color indexed="81"/>
            <rFont val="MS P ゴシック"/>
            <family val="3"/>
            <charset val="128"/>
          </rPr>
          <t>指定管理者導入施設
　①富津公園(97.3ha)
　②館山運動公園(25.4ha)
　③青葉の森公園(53.7ha)
　④柏の葉公園(45ha)
　⑤北総花の丘公園(36.1ha)
　⑥長生の森公園(12.4ha)
　⑦行田公園(11.9ha)
　⑧蓮沼海浜公園(38.3ha)
　⑨手賀沼自然ふれあい緑道(42.6ha)
　⑩八千代広域公園(11.3ha)
※幕張海浜公園が指定管理→都市公園法による管理許可へ</t>
        </r>
      </text>
    </comment>
    <comment ref="CZ21" authorId="2" shapeId="0" xr:uid="{4A282722-1452-4C35-A268-CB11961D6112}">
      <text>
        <r>
          <rPr>
            <sz val="8"/>
            <color indexed="81"/>
            <rFont val="MS P ゴシック"/>
            <family val="3"/>
            <charset val="128"/>
          </rPr>
          <t>令和４年４月１日で住宅戸数が１件増加のため</t>
        </r>
      </text>
    </comment>
    <comment ref="DE21" authorId="2" shapeId="0" xr:uid="{D33719BD-226D-40A6-A997-7464C3DFE3F5}">
      <text>
        <r>
          <rPr>
            <sz val="8"/>
            <color indexed="81"/>
            <rFont val="MS P ゴシック"/>
            <family val="3"/>
            <charset val="128"/>
          </rPr>
          <t>幕張新都心地下駐車場</t>
        </r>
      </text>
    </comment>
    <comment ref="DQ21" authorId="2" shapeId="0" xr:uid="{2EEB03AD-E171-427B-A46D-90354F0FC1AC}">
      <text>
        <r>
          <rPr>
            <sz val="8"/>
            <color indexed="81"/>
            <rFont val="MS P ゴシック"/>
            <family val="3"/>
            <charset val="128"/>
          </rPr>
          <t>房総のむら</t>
        </r>
      </text>
    </comment>
    <comment ref="EN21" authorId="2" shapeId="0" xr:uid="{0898C635-C298-46CB-A206-87BB03012BAC}">
      <text>
        <r>
          <rPr>
            <sz val="9"/>
            <color indexed="81"/>
            <rFont val="MS P ゴシック"/>
            <family val="3"/>
            <charset val="128"/>
          </rPr>
          <t>直営
精神保健福祉センター</t>
        </r>
      </text>
    </comment>
    <comment ref="CZ23" authorId="3" shapeId="0" xr:uid="{98A2058C-AA8C-4758-857F-7B0B2F75E833}">
      <text>
        <r>
          <rPr>
            <sz val="9"/>
            <color indexed="81"/>
            <rFont val="MS P ゴシック"/>
            <family val="3"/>
            <charset val="128"/>
          </rPr>
          <t xml:space="preserve">
R7.4.1時点の県営住宅の施設数に修正
(-6)</t>
        </r>
      </text>
    </comment>
    <comment ref="DD23" authorId="3" shapeId="0" xr:uid="{61DE5CCF-17D8-4D33-9509-9E42ACFA6449}">
      <text>
        <r>
          <rPr>
            <sz val="9"/>
            <color indexed="81"/>
            <rFont val="MS P ゴシック"/>
            <family val="3"/>
            <charset val="128"/>
          </rPr>
          <t xml:space="preserve">山北つぶらの公園が直営と指定管理の両方でカウントされていたため修正(-1)
</t>
        </r>
      </text>
    </comment>
    <comment ref="DQ23" authorId="3" shapeId="0" xr:uid="{948927A2-AC95-4907-A3E6-3770E40F522F}">
      <text>
        <r>
          <rPr>
            <sz val="9"/>
            <color indexed="81"/>
            <rFont val="MS P ゴシック"/>
            <family val="3"/>
            <charset val="128"/>
          </rPr>
          <t xml:space="preserve">秦野・西丹沢ビジターセンターが、Ｒ６年度「公の施設の指定管理者制度の導入状況等に関する調査（総務省）」では「博物館（美術館、科学館、歴史館、動物園等）に分類されていたため修正（+2）。
（修正前は、「レクレーション・スポーツ施設　その他」に分類）
</t>
        </r>
      </text>
    </comment>
    <comment ref="AM30" authorId="4" shapeId="0" xr:uid="{569A2102-9D7C-4264-88FB-3F4A32D895E2}">
      <text>
        <r>
          <rPr>
            <b/>
            <sz val="11"/>
            <color indexed="81"/>
            <rFont val="BIZ UDPゴシック"/>
            <family val="3"/>
            <charset val="128"/>
          </rPr>
          <t>該当なし</t>
        </r>
      </text>
    </comment>
    <comment ref="BE30" authorId="4" shapeId="0" xr:uid="{9938585C-39FB-4728-B564-13C54620C7B8}">
      <text>
        <r>
          <rPr>
            <b/>
            <sz val="9"/>
            <color indexed="81"/>
            <rFont val="MS P ゴシック"/>
            <family val="3"/>
            <charset val="128"/>
          </rPr>
          <t>該当なし</t>
        </r>
      </text>
    </comment>
    <comment ref="J51" authorId="5" shapeId="0" xr:uid="{3F151AE7-FEDE-4E2D-903C-1E9B1DB8C4D8}">
      <text>
        <r>
          <rPr>
            <b/>
            <sz val="11"/>
            <color indexed="81"/>
            <rFont val="UD デジタル 教科書体 N-R"/>
            <family val="1"/>
            <charset val="128"/>
          </rPr>
          <t>直営だが、県政情報コーナーの業務もシフトで行っているため「専任」ではない。</t>
        </r>
      </text>
    </comment>
    <comment ref="AA53" authorId="6" shapeId="0" xr:uid="{26301707-4AF3-4FEC-81BE-C47E21E602B2}">
      <text>
        <r>
          <rPr>
            <b/>
            <sz val="16"/>
            <color indexed="81"/>
            <rFont val="BIZ UDPゴシック"/>
            <family val="3"/>
            <charset val="128"/>
          </rPr>
          <t>自校調理のため運搬なし</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<sst xmlns="http://schemas.openxmlformats.org/spreadsheetml/2006/main" count="5601" uniqueCount="265">
  <si>
    <t>調査票①</t>
    <phoneticPr fontId="3"/>
  </si>
  <si>
    <t>で着色したセルは数式が入っているので入力しないでください。</t>
    <rPh sb="1" eb="3">
      <t>チャクショク</t>
    </rPh>
    <rPh sb="8" eb="10">
      <t>スウシキ</t>
    </rPh>
    <rPh sb="11" eb="12">
      <t>ハイ</t>
    </rPh>
    <rPh sb="18" eb="20">
      <t>ニュウリョク</t>
    </rPh>
    <phoneticPr fontId="3"/>
  </si>
  <si>
    <t>自治体コード</t>
    <rPh sb="0" eb="3">
      <t>ジチタイ</t>
    </rPh>
    <phoneticPr fontId="3"/>
  </si>
  <si>
    <t>都道府県名</t>
    <rPh sb="0" eb="4">
      <t>トドウフケン</t>
    </rPh>
    <rPh sb="4" eb="5">
      <t>メイ</t>
    </rPh>
    <phoneticPr fontId="3"/>
  </si>
  <si>
    <t>（１）民間委託の実施状況</t>
    <rPh sb="3" eb="5">
      <t>ミンカン</t>
    </rPh>
    <rPh sb="5" eb="7">
      <t>イタク</t>
    </rPh>
    <rPh sb="8" eb="10">
      <t>ジッシ</t>
    </rPh>
    <rPh sb="10" eb="12">
      <t>ジョウキョウ</t>
    </rPh>
    <phoneticPr fontId="3"/>
  </si>
  <si>
    <t>（２）指定管理者制度等の導入状況</t>
    <rPh sb="3" eb="5">
      <t>シテイ</t>
    </rPh>
    <rPh sb="5" eb="8">
      <t>カンリシャ</t>
    </rPh>
    <rPh sb="8" eb="10">
      <t>セイド</t>
    </rPh>
    <rPh sb="10" eb="11">
      <t>トウ</t>
    </rPh>
    <rPh sb="12" eb="14">
      <t>ドウニュウ</t>
    </rPh>
    <rPh sb="14" eb="16">
      <t>ジョウキョウ</t>
    </rPh>
    <phoneticPr fontId="3"/>
  </si>
  <si>
    <t>①本庁舎の清掃</t>
    <rPh sb="5" eb="7">
      <t>セイソウ</t>
    </rPh>
    <phoneticPr fontId="3"/>
  </si>
  <si>
    <t>②本庁舎の夜間警備</t>
    <phoneticPr fontId="3"/>
  </si>
  <si>
    <t>③案内・受付</t>
    <phoneticPr fontId="3"/>
  </si>
  <si>
    <t>④電話交換</t>
    <rPh sb="1" eb="3">
      <t>デンワ</t>
    </rPh>
    <rPh sb="3" eb="5">
      <t>コウカン</t>
    </rPh>
    <phoneticPr fontId="8"/>
  </si>
  <si>
    <t>⑤公用車運転</t>
    <rPh sb="1" eb="4">
      <t>コウヨウシャ</t>
    </rPh>
    <rPh sb="4" eb="6">
      <t>ウンテン</t>
    </rPh>
    <phoneticPr fontId="8"/>
  </si>
  <si>
    <r>
      <t xml:space="preserve">⑥し尿処理
</t>
    </r>
    <r>
      <rPr>
        <sz val="11"/>
        <color rgb="FFFF0000"/>
        <rFont val="ＭＳ Ｐゴシック"/>
        <family val="3"/>
        <charset val="128"/>
        <scheme val="minor"/>
      </rPr>
      <t>【都道府県は回答不要】</t>
    </r>
    <rPh sb="2" eb="3">
      <t>ニョウ</t>
    </rPh>
    <rPh sb="3" eb="5">
      <t>ショリ</t>
    </rPh>
    <rPh sb="7" eb="11">
      <t>トドウフケン</t>
    </rPh>
    <rPh sb="12" eb="14">
      <t>カイトウ</t>
    </rPh>
    <rPh sb="14" eb="16">
      <t>フヨウ</t>
    </rPh>
    <phoneticPr fontId="3"/>
  </si>
  <si>
    <r>
      <t xml:space="preserve">⑦一般ごみ収集
</t>
    </r>
    <r>
      <rPr>
        <sz val="11"/>
        <color rgb="FFFF0000"/>
        <rFont val="ＭＳ Ｐゴシック"/>
        <family val="3"/>
        <charset val="128"/>
        <scheme val="minor"/>
      </rPr>
      <t>【都道府県は回答不要】</t>
    </r>
    <rPh sb="1" eb="3">
      <t>イッパン</t>
    </rPh>
    <rPh sb="5" eb="7">
      <t>シュウシュウ</t>
    </rPh>
    <rPh sb="9" eb="13">
      <t>トドウフケン</t>
    </rPh>
    <rPh sb="14" eb="16">
      <t>カイトウ</t>
    </rPh>
    <rPh sb="16" eb="18">
      <t>フヨウ</t>
    </rPh>
    <phoneticPr fontId="3"/>
  </si>
  <si>
    <t>⑧学校給食（調理）</t>
    <rPh sb="1" eb="3">
      <t>ガッコウ</t>
    </rPh>
    <rPh sb="3" eb="5">
      <t>キュウショク</t>
    </rPh>
    <rPh sb="6" eb="8">
      <t>チョウリ</t>
    </rPh>
    <phoneticPr fontId="8"/>
  </si>
  <si>
    <t>⑨学校給食(運搬)</t>
    <phoneticPr fontId="3"/>
  </si>
  <si>
    <t>⑩学校用務員事務</t>
    <phoneticPr fontId="3"/>
  </si>
  <si>
    <t>⑪水道メーター検針</t>
    <rPh sb="1" eb="3">
      <t>スイドウ</t>
    </rPh>
    <rPh sb="7" eb="9">
      <t>ケンシン</t>
    </rPh>
    <phoneticPr fontId="3"/>
  </si>
  <si>
    <t>⑫道路維持補修・清掃等</t>
    <rPh sb="1" eb="3">
      <t>ドウロ</t>
    </rPh>
    <rPh sb="3" eb="5">
      <t>イジ</t>
    </rPh>
    <rPh sb="5" eb="7">
      <t>ホシュウ</t>
    </rPh>
    <rPh sb="8" eb="10">
      <t>セイソウ</t>
    </rPh>
    <rPh sb="10" eb="11">
      <t>トウ</t>
    </rPh>
    <phoneticPr fontId="3"/>
  </si>
  <si>
    <r>
      <t xml:space="preserve">⑬ホームヘルパー派遣
</t>
    </r>
    <r>
      <rPr>
        <sz val="11"/>
        <color rgb="FFFF0000"/>
        <rFont val="ＭＳ Ｐゴシック"/>
        <family val="3"/>
        <charset val="128"/>
        <scheme val="minor"/>
      </rPr>
      <t>【都道府県は回答不要】</t>
    </r>
    <rPh sb="8" eb="10">
      <t>ハケン</t>
    </rPh>
    <rPh sb="12" eb="16">
      <t>トドウフケン</t>
    </rPh>
    <rPh sb="17" eb="19">
      <t>カイトウ</t>
    </rPh>
    <rPh sb="19" eb="21">
      <t>フヨウ</t>
    </rPh>
    <phoneticPr fontId="3"/>
  </si>
  <si>
    <r>
      <t xml:space="preserve">⑭在宅配色サービス
</t>
    </r>
    <r>
      <rPr>
        <sz val="11"/>
        <color rgb="FFFF0000"/>
        <rFont val="ＭＳ Ｐゴシック"/>
        <family val="3"/>
        <charset val="128"/>
        <scheme val="minor"/>
      </rPr>
      <t>【都道府県は回答不要】</t>
    </r>
    <rPh sb="1" eb="3">
      <t>ザイタク</t>
    </rPh>
    <rPh sb="3" eb="5">
      <t>ハイショク</t>
    </rPh>
    <rPh sb="11" eb="15">
      <t>トドウフケン</t>
    </rPh>
    <rPh sb="16" eb="18">
      <t>カイトウ</t>
    </rPh>
    <rPh sb="18" eb="20">
      <t>フヨウ</t>
    </rPh>
    <phoneticPr fontId="3"/>
  </si>
  <si>
    <t>⑮情報処理・庁内情報システム維持</t>
    <rPh sb="1" eb="3">
      <t>ジョウホウ</t>
    </rPh>
    <rPh sb="3" eb="5">
      <t>ショリ</t>
    </rPh>
    <rPh sb="6" eb="8">
      <t>チョウナイ</t>
    </rPh>
    <rPh sb="8" eb="10">
      <t>ジョウホウ</t>
    </rPh>
    <rPh sb="14" eb="16">
      <t>イジ</t>
    </rPh>
    <phoneticPr fontId="3"/>
  </si>
  <si>
    <t>⑯ホームページ作成・運営</t>
    <rPh sb="7" eb="9">
      <t>サクセイ</t>
    </rPh>
    <rPh sb="10" eb="12">
      <t>ウンエイ</t>
    </rPh>
    <phoneticPr fontId="8"/>
  </si>
  <si>
    <t>⑰調査・集計</t>
    <rPh sb="1" eb="3">
      <t>チョウサ</t>
    </rPh>
    <rPh sb="4" eb="6">
      <t>シュウケイ</t>
    </rPh>
    <phoneticPr fontId="8"/>
  </si>
  <si>
    <t>①体育館</t>
    <rPh sb="1" eb="4">
      <t>タイイクカン</t>
    </rPh>
    <phoneticPr fontId="3"/>
  </si>
  <si>
    <t>②競技場（野球場、テニスコート等）</t>
    <rPh sb="5" eb="8">
      <t>ヤキュウジョウ</t>
    </rPh>
    <rPh sb="15" eb="16">
      <t>トウ</t>
    </rPh>
    <phoneticPr fontId="3"/>
  </si>
  <si>
    <t>③プール</t>
    <phoneticPr fontId="3"/>
  </si>
  <si>
    <t>④海水浴場</t>
    <phoneticPr fontId="3"/>
  </si>
  <si>
    <t>⑤宿泊休養施設（ホテル、国民宿舎等）</t>
    <rPh sb="12" eb="14">
      <t>コクミン</t>
    </rPh>
    <rPh sb="14" eb="16">
      <t>シュクシャ</t>
    </rPh>
    <rPh sb="16" eb="17">
      <t>トウ</t>
    </rPh>
    <phoneticPr fontId="3"/>
  </si>
  <si>
    <t>⑥休養施設（公衆浴場、海・山の家等）</t>
    <rPh sb="16" eb="17">
      <t>トウ</t>
    </rPh>
    <phoneticPr fontId="3"/>
  </si>
  <si>
    <t>⑦キャンプ場等</t>
    <rPh sb="5" eb="6">
      <t>ジョウ</t>
    </rPh>
    <rPh sb="6" eb="7">
      <t>トウ</t>
    </rPh>
    <phoneticPr fontId="3"/>
  </si>
  <si>
    <t>⑧産業情報提供施設</t>
    <phoneticPr fontId="3"/>
  </si>
  <si>
    <t>⑨展示場施設、見本市施設</t>
    <phoneticPr fontId="3"/>
  </si>
  <si>
    <t>⑩開放型研究施設等</t>
    <phoneticPr fontId="3"/>
  </si>
  <si>
    <t>⑪大規模公園</t>
    <rPh sb="1" eb="4">
      <t>ダイキボ</t>
    </rPh>
    <rPh sb="4" eb="6">
      <t>コウエン</t>
    </rPh>
    <phoneticPr fontId="3"/>
  </si>
  <si>
    <t>⑫公営住宅</t>
    <rPh sb="1" eb="3">
      <t>コウエイ</t>
    </rPh>
    <rPh sb="3" eb="5">
      <t>ジュウタク</t>
    </rPh>
    <phoneticPr fontId="3"/>
  </si>
  <si>
    <t>⑬駐車場</t>
    <phoneticPr fontId="3"/>
  </si>
  <si>
    <t>⑭大規模霊園、斎場等</t>
    <rPh sb="1" eb="4">
      <t>ダイキボ</t>
    </rPh>
    <rPh sb="4" eb="6">
      <t>レイエン</t>
    </rPh>
    <rPh sb="7" eb="9">
      <t>サイジョウ</t>
    </rPh>
    <rPh sb="9" eb="10">
      <t>トウ</t>
    </rPh>
    <phoneticPr fontId="3"/>
  </si>
  <si>
    <t>⑮図書館</t>
    <rPh sb="1" eb="4">
      <t>トショカン</t>
    </rPh>
    <phoneticPr fontId="3"/>
  </si>
  <si>
    <t>⑯博物館（美術館、科学館、歴史館、動物園等）</t>
    <rPh sb="1" eb="4">
      <t>ハクブツカン</t>
    </rPh>
    <rPh sb="5" eb="8">
      <t>ビジュツカン</t>
    </rPh>
    <rPh sb="9" eb="12">
      <t>カガクカン</t>
    </rPh>
    <rPh sb="13" eb="16">
      <t>レキシカン</t>
    </rPh>
    <rPh sb="17" eb="20">
      <t>ドウブツエン</t>
    </rPh>
    <rPh sb="20" eb="21">
      <t>ナド</t>
    </rPh>
    <phoneticPr fontId="3"/>
  </si>
  <si>
    <r>
      <t xml:space="preserve">⑰公民館、市民会館 
</t>
    </r>
    <r>
      <rPr>
        <sz val="11"/>
        <color rgb="FFFF0000"/>
        <rFont val="ＭＳ Ｐゴシック"/>
        <family val="3"/>
        <charset val="128"/>
        <scheme val="minor"/>
      </rPr>
      <t>【都道府県は回答不要】</t>
    </r>
    <rPh sb="1" eb="4">
      <t>コウミンカン</t>
    </rPh>
    <rPh sb="12" eb="16">
      <t>トドウフケン</t>
    </rPh>
    <rPh sb="17" eb="19">
      <t>カイトウ</t>
    </rPh>
    <rPh sb="19" eb="21">
      <t>フヨウ</t>
    </rPh>
    <phoneticPr fontId="3"/>
  </si>
  <si>
    <t>⑱文化会館</t>
    <phoneticPr fontId="3"/>
  </si>
  <si>
    <t>⑲合宿所、研修所等（青少年の家を含む）</t>
    <rPh sb="1" eb="4">
      <t>ガッシュクジョ</t>
    </rPh>
    <rPh sb="5" eb="8">
      <t>ケンシュウジョ</t>
    </rPh>
    <rPh sb="8" eb="9">
      <t>トウ</t>
    </rPh>
    <rPh sb="10" eb="13">
      <t>セイショウネン</t>
    </rPh>
    <rPh sb="14" eb="15">
      <t>イエ</t>
    </rPh>
    <rPh sb="16" eb="17">
      <t>フク</t>
    </rPh>
    <phoneticPr fontId="3"/>
  </si>
  <si>
    <t>⑳特別養護老人ホーム</t>
    <phoneticPr fontId="3"/>
  </si>
  <si>
    <t>㉑介護支援センター</t>
    <phoneticPr fontId="3"/>
  </si>
  <si>
    <t>㉒福祉・保健センター</t>
    <phoneticPr fontId="3"/>
  </si>
  <si>
    <t>㉓児童クラブ、学童館等</t>
    <rPh sb="1" eb="3">
      <t>ジドウ</t>
    </rPh>
    <rPh sb="7" eb="9">
      <t>ガクドウ</t>
    </rPh>
    <rPh sb="9" eb="10">
      <t>カン</t>
    </rPh>
    <rPh sb="10" eb="11">
      <t>トウ</t>
    </rPh>
    <phoneticPr fontId="3"/>
  </si>
  <si>
    <t>委託状況</t>
    <rPh sb="0" eb="2">
      <t>イタク</t>
    </rPh>
    <rPh sb="2" eb="4">
      <t>ジョウキョウ</t>
    </rPh>
    <phoneticPr fontId="3"/>
  </si>
  <si>
    <t>｢直営｣かつ｢専任有｣団体</t>
    <rPh sb="9" eb="10">
      <t>ア</t>
    </rPh>
    <rPh sb="11" eb="13">
      <t>ダンタイ</t>
    </rPh>
    <phoneticPr fontId="3"/>
  </si>
  <si>
    <t>昨今の資材価格の高騰、賃金上昇を踏まえ、契約変更等の対応をしているか。</t>
    <phoneticPr fontId="3"/>
  </si>
  <si>
    <t>委託状況</t>
    <phoneticPr fontId="3"/>
  </si>
  <si>
    <t>専任職員状況（一部委託又は直営を選択団体のみ回答）</t>
    <rPh sb="0" eb="2">
      <t>センニン</t>
    </rPh>
    <rPh sb="2" eb="4">
      <t>ショクイン</t>
    </rPh>
    <rPh sb="4" eb="6">
      <t>ジョウキョウ</t>
    </rPh>
    <rPh sb="7" eb="9">
      <t>イチブ</t>
    </rPh>
    <rPh sb="9" eb="11">
      <t>イタク</t>
    </rPh>
    <rPh sb="11" eb="12">
      <t>マタ</t>
    </rPh>
    <rPh sb="13" eb="15">
      <t>チョクエイ</t>
    </rPh>
    <rPh sb="16" eb="18">
      <t>センタク</t>
    </rPh>
    <rPh sb="18" eb="20">
      <t>ダンタイ</t>
    </rPh>
    <rPh sb="22" eb="24">
      <t>カイトウ</t>
    </rPh>
    <phoneticPr fontId="3"/>
  </si>
  <si>
    <t>｢直営｣かつ｢専任有｣団体</t>
    <phoneticPr fontId="3"/>
  </si>
  <si>
    <t>公の
施設数</t>
    <rPh sb="0" eb="1">
      <t>オオヤケ</t>
    </rPh>
    <rPh sb="3" eb="6">
      <t>シセツスウ</t>
    </rPh>
    <phoneticPr fontId="3"/>
  </si>
  <si>
    <t>指定管理者導入済み件数</t>
    <rPh sb="0" eb="2">
      <t>シテイ</t>
    </rPh>
    <rPh sb="2" eb="5">
      <t>カンリシャ</t>
    </rPh>
    <rPh sb="5" eb="7">
      <t>ドウニュウ</t>
    </rPh>
    <rPh sb="7" eb="8">
      <t>ズ</t>
    </rPh>
    <rPh sb="9" eb="11">
      <t>ケンスウ</t>
    </rPh>
    <phoneticPr fontId="3"/>
  </si>
  <si>
    <t>導入率</t>
    <rPh sb="0" eb="3">
      <t>ドウニュウリツ</t>
    </rPh>
    <phoneticPr fontId="3"/>
  </si>
  <si>
    <t>①</t>
    <phoneticPr fontId="3"/>
  </si>
  <si>
    <t>②</t>
    <phoneticPr fontId="3"/>
  </si>
  <si>
    <t>③</t>
    <phoneticPr fontId="3"/>
  </si>
  <si>
    <t>④</t>
    <phoneticPr fontId="3"/>
  </si>
  <si>
    <t>⑤</t>
    <phoneticPr fontId="3"/>
  </si>
  <si>
    <t>⑥</t>
    <phoneticPr fontId="3"/>
  </si>
  <si>
    <t>委託あり</t>
    <rPh sb="0" eb="2">
      <t>イタク</t>
    </rPh>
    <phoneticPr fontId="3"/>
  </si>
  <si>
    <t>全部委託</t>
    <rPh sb="0" eb="2">
      <t>ゼンブ</t>
    </rPh>
    <rPh sb="2" eb="4">
      <t>イタク</t>
    </rPh>
    <phoneticPr fontId="3"/>
  </si>
  <si>
    <t>一部委託</t>
    <rPh sb="0" eb="2">
      <t>イチブ</t>
    </rPh>
    <rPh sb="2" eb="4">
      <t>イタク</t>
    </rPh>
    <phoneticPr fontId="3"/>
  </si>
  <si>
    <t>直営</t>
    <rPh sb="0" eb="2">
      <t>チョクエイ</t>
    </rPh>
    <phoneticPr fontId="3"/>
  </si>
  <si>
    <t>専任有</t>
    <rPh sb="0" eb="2">
      <t>センニン</t>
    </rPh>
    <rPh sb="2" eb="3">
      <t>ア</t>
    </rPh>
    <phoneticPr fontId="3"/>
  </si>
  <si>
    <t>専任無</t>
    <rPh sb="0" eb="2">
      <t>センニン</t>
    </rPh>
    <rPh sb="2" eb="3">
      <t>ナ</t>
    </rPh>
    <phoneticPr fontId="3"/>
  </si>
  <si>
    <t>専任職員のみ配置している団体</t>
    <rPh sb="0" eb="2">
      <t>センニン</t>
    </rPh>
    <rPh sb="2" eb="4">
      <t>ショクイン</t>
    </rPh>
    <rPh sb="6" eb="8">
      <t>ハイチ</t>
    </rPh>
    <rPh sb="12" eb="14">
      <t>ダンタイ</t>
    </rPh>
    <phoneticPr fontId="3"/>
  </si>
  <si>
    <t>既に導入済み</t>
    <rPh sb="0" eb="1">
      <t>スデ</t>
    </rPh>
    <rPh sb="2" eb="4">
      <t>ドウニュウ</t>
    </rPh>
    <rPh sb="4" eb="5">
      <t>ズ</t>
    </rPh>
    <phoneticPr fontId="3"/>
  </si>
  <si>
    <t>試行中</t>
    <rPh sb="0" eb="3">
      <t>シコウチュウ</t>
    </rPh>
    <phoneticPr fontId="3"/>
  </si>
  <si>
    <t>検討中（導入予定時期決定）</t>
    <rPh sb="0" eb="3">
      <t>ケントウチュウ</t>
    </rPh>
    <rPh sb="4" eb="6">
      <t>ドウニュウ</t>
    </rPh>
    <rPh sb="6" eb="8">
      <t>ヨテイ</t>
    </rPh>
    <rPh sb="8" eb="10">
      <t>ジキ</t>
    </rPh>
    <rPh sb="10" eb="12">
      <t>ケッテイ</t>
    </rPh>
    <phoneticPr fontId="3"/>
  </si>
  <si>
    <t>検討中（導入予定時期未定）</t>
    <rPh sb="0" eb="3">
      <t>ケントウチュウ</t>
    </rPh>
    <rPh sb="4" eb="6">
      <t>ドウニュウ</t>
    </rPh>
    <rPh sb="6" eb="8">
      <t>ヨテイ</t>
    </rPh>
    <rPh sb="8" eb="10">
      <t>ジキ</t>
    </rPh>
    <rPh sb="10" eb="12">
      <t>ミテイ</t>
    </rPh>
    <phoneticPr fontId="3"/>
  </si>
  <si>
    <t>導入予定なし</t>
    <rPh sb="0" eb="2">
      <t>ドウニュウ</t>
    </rPh>
    <rPh sb="2" eb="4">
      <t>ヨテイ</t>
    </rPh>
    <phoneticPr fontId="3"/>
  </si>
  <si>
    <t>全て公表している</t>
    <rPh sb="0" eb="1">
      <t>スベ</t>
    </rPh>
    <rPh sb="2" eb="4">
      <t>コウヒョウ</t>
    </rPh>
    <phoneticPr fontId="3"/>
  </si>
  <si>
    <t>一部公表している</t>
    <rPh sb="0" eb="2">
      <t>イチブ</t>
    </rPh>
    <rPh sb="2" eb="4">
      <t>コウヒョウ</t>
    </rPh>
    <phoneticPr fontId="3"/>
  </si>
  <si>
    <t>公表していない</t>
    <rPh sb="0" eb="2">
      <t>コウヒョウ</t>
    </rPh>
    <phoneticPr fontId="3"/>
  </si>
  <si>
    <t>010006</t>
    <phoneticPr fontId="3"/>
  </si>
  <si>
    <t>北海道</t>
  </si>
  <si>
    <t>○</t>
  </si>
  <si>
    <t>　</t>
  </si>
  <si>
    <t>　　</t>
  </si>
  <si>
    <t>020001</t>
  </si>
  <si>
    <t>青森県</t>
  </si>
  <si>
    <t>030007</t>
    <phoneticPr fontId="3"/>
  </si>
  <si>
    <t>岩手県</t>
  </si>
  <si>
    <t>－</t>
  </si>
  <si>
    <t>040002</t>
    <phoneticPr fontId="3"/>
  </si>
  <si>
    <t>宮城県</t>
  </si>
  <si>
    <t>-</t>
  </si>
  <si>
    <t>050008</t>
  </si>
  <si>
    <t>秋田県</t>
  </si>
  <si>
    <t>060003</t>
  </si>
  <si>
    <t>山形県</t>
  </si>
  <si>
    <t>070009</t>
  </si>
  <si>
    <t>福島県</t>
  </si>
  <si>
    <t>平成２２年度から個別の事務事業ではなく、より上位の政策・施策レベルで評価を行っているため。</t>
  </si>
  <si>
    <t>080004</t>
    <phoneticPr fontId="3"/>
  </si>
  <si>
    <t>茨城県</t>
  </si>
  <si>
    <t>090000</t>
    <phoneticPr fontId="3"/>
  </si>
  <si>
    <t>栃木県</t>
  </si>
  <si>
    <t>100005</t>
  </si>
  <si>
    <t>群馬県</t>
  </si>
  <si>
    <t>110001</t>
  </si>
  <si>
    <t>埼玉県</t>
  </si>
  <si>
    <t>120006</t>
    <phoneticPr fontId="3"/>
  </si>
  <si>
    <t>千葉県</t>
  </si>
  <si>
    <t>130001</t>
  </si>
  <si>
    <t>東京都</t>
  </si>
  <si>
    <t>140007</t>
  </si>
  <si>
    <t>神奈川県</t>
  </si>
  <si>
    <t>150002</t>
    <phoneticPr fontId="3"/>
  </si>
  <si>
    <t>新潟県</t>
  </si>
  <si>
    <t>評価手法、基準が未確立のため</t>
    <rPh sb="0" eb="2">
      <t>ヒョウカ</t>
    </rPh>
    <rPh sb="2" eb="4">
      <t>シュホウ</t>
    </rPh>
    <rPh sb="5" eb="7">
      <t>キジュン</t>
    </rPh>
    <rPh sb="8" eb="11">
      <t>ミカクリツ</t>
    </rPh>
    <phoneticPr fontId="3"/>
  </si>
  <si>
    <t>160008</t>
  </si>
  <si>
    <t>富山県</t>
  </si>
  <si>
    <t>170003</t>
    <phoneticPr fontId="3"/>
  </si>
  <si>
    <t>石川県</t>
  </si>
  <si>
    <t>○</t>
    <phoneticPr fontId="3"/>
  </si>
  <si>
    <t>180009</t>
  </si>
  <si>
    <t>福井県</t>
  </si>
  <si>
    <t>190004</t>
  </si>
  <si>
    <t>山梨県</t>
  </si>
  <si>
    <t xml:space="preserve">9
</t>
    <phoneticPr fontId="3"/>
  </si>
  <si>
    <t>200000</t>
    <phoneticPr fontId="7"/>
  </si>
  <si>
    <t>長野県</t>
  </si>
  <si>
    <t>210005</t>
  </si>
  <si>
    <t>岐阜県</t>
  </si>
  <si>
    <t>220001</t>
  </si>
  <si>
    <t>静岡県</t>
  </si>
  <si>
    <t>230006</t>
    <phoneticPr fontId="3"/>
  </si>
  <si>
    <t>愛知県</t>
  </si>
  <si>
    <t>240001</t>
    <phoneticPr fontId="3"/>
  </si>
  <si>
    <t>三重県</t>
  </si>
  <si>
    <t/>
  </si>
  <si>
    <t>250007</t>
    <phoneticPr fontId="3"/>
  </si>
  <si>
    <t>滋賀県</t>
  </si>
  <si>
    <t>260002</t>
    <phoneticPr fontId="3"/>
  </si>
  <si>
    <t>京都府</t>
  </si>
  <si>
    <t>270008</t>
  </si>
  <si>
    <t>大阪府</t>
  </si>
  <si>
    <t>280003</t>
    <phoneticPr fontId="3"/>
  </si>
  <si>
    <t>兵庫県</t>
  </si>
  <si>
    <t>290009</t>
  </si>
  <si>
    <t>奈良県</t>
  </si>
  <si>
    <t>300004</t>
  </si>
  <si>
    <t>和歌山県</t>
  </si>
  <si>
    <t>310000</t>
    <phoneticPr fontId="3"/>
  </si>
  <si>
    <t>鳥取県</t>
  </si>
  <si>
    <t>320005</t>
  </si>
  <si>
    <t>島根県</t>
  </si>
  <si>
    <t>330001</t>
    <phoneticPr fontId="3"/>
  </si>
  <si>
    <t>岡山県</t>
  </si>
  <si>
    <t>広島県</t>
  </si>
  <si>
    <t>350001</t>
  </si>
  <si>
    <t>山口県</t>
  </si>
  <si>
    <t>360007</t>
    <phoneticPr fontId="3"/>
  </si>
  <si>
    <t>徳島県</t>
  </si>
  <si>
    <t>370002</t>
  </si>
  <si>
    <t>香川県</t>
  </si>
  <si>
    <t>380008</t>
  </si>
  <si>
    <t>愛媛県</t>
  </si>
  <si>
    <t>390003</t>
  </si>
  <si>
    <t>高知県</t>
  </si>
  <si>
    <t>施策の方向性を定めるための上位の方針であり、評価になじまないため。</t>
    <rPh sb="0" eb="2">
      <t>セサク</t>
    </rPh>
    <rPh sb="3" eb="6">
      <t>ホウコウセイ</t>
    </rPh>
    <rPh sb="7" eb="8">
      <t>サダ</t>
    </rPh>
    <rPh sb="13" eb="15">
      <t>ジョウイ</t>
    </rPh>
    <rPh sb="16" eb="18">
      <t>ホウシン</t>
    </rPh>
    <rPh sb="22" eb="24">
      <t>ヒョウカ</t>
    </rPh>
    <phoneticPr fontId="13"/>
  </si>
  <si>
    <t>400009</t>
    <phoneticPr fontId="3"/>
  </si>
  <si>
    <t>福岡県</t>
  </si>
  <si>
    <t>410004</t>
  </si>
  <si>
    <t>佐賀県</t>
  </si>
  <si>
    <t>420000</t>
    <phoneticPr fontId="3"/>
  </si>
  <si>
    <t>430005</t>
  </si>
  <si>
    <t>熊本県</t>
  </si>
  <si>
    <t>440001</t>
  </si>
  <si>
    <t>大分県</t>
  </si>
  <si>
    <t>450006</t>
    <phoneticPr fontId="3"/>
  </si>
  <si>
    <t>宮崎県</t>
  </si>
  <si>
    <t>460001</t>
    <phoneticPr fontId="3"/>
  </si>
  <si>
    <t>鹿児島県</t>
  </si>
  <si>
    <t>470007</t>
    <phoneticPr fontId="3"/>
  </si>
  <si>
    <t>沖縄県</t>
  </si>
  <si>
    <t>合計</t>
    <rPh sb="0" eb="2">
      <t>ゴウケイ</t>
    </rPh>
    <phoneticPr fontId="3"/>
  </si>
  <si>
    <t>（３）行政評価の実施状況</t>
    <phoneticPr fontId="3"/>
  </si>
  <si>
    <t>A 導入状況</t>
    <rPh sb="2" eb="4">
      <t>ドウニュウ</t>
    </rPh>
    <rPh sb="4" eb="6">
      <t>ジョウキョウ</t>
    </rPh>
    <phoneticPr fontId="3"/>
  </si>
  <si>
    <t>B 公表状況</t>
    <rPh sb="2" eb="4">
      <t>コウヒョウ</t>
    </rPh>
    <rPh sb="4" eb="6">
      <t>ジョウキョウ</t>
    </rPh>
    <phoneticPr fontId="3"/>
  </si>
  <si>
    <t>（1）政策</t>
    <rPh sb="3" eb="5">
      <t>セイサク</t>
    </rPh>
    <phoneticPr fontId="3"/>
  </si>
  <si>
    <t>（2）施策</t>
    <rPh sb="3" eb="5">
      <t>セサク</t>
    </rPh>
    <phoneticPr fontId="3"/>
  </si>
  <si>
    <t>（3）事務事業</t>
    <rPh sb="3" eb="5">
      <t>ジム</t>
    </rPh>
    <rPh sb="5" eb="7">
      <t>ジギョウ</t>
    </rPh>
    <phoneticPr fontId="3"/>
  </si>
  <si>
    <t>⑦</t>
    <phoneticPr fontId="3"/>
  </si>
  <si>
    <t>過去に実施していたが廃止した</t>
    <rPh sb="0" eb="2">
      <t>カコ</t>
    </rPh>
    <rPh sb="3" eb="5">
      <t>ジッシシ</t>
    </rPh>
    <phoneticPr fontId="3"/>
  </si>
  <si>
    <t>導入していない理由
（※⑤⑥を選択した場合のみ記入）</t>
    <rPh sb="15" eb="17">
      <t>センタク</t>
    </rPh>
    <rPh sb="19" eb="21">
      <t>バアイ</t>
    </rPh>
    <phoneticPr fontId="3"/>
  </si>
  <si>
    <t>公表していない理由
（※③を選択した場合のみ記入）</t>
  </si>
  <si>
    <t>個別の事業ではなく政策・施策レベルで評価を行っているため。</t>
  </si>
  <si>
    <t>施策と同レベルである管理事業単位の評価で実施しているため。</t>
    <rPh sb="0" eb="2">
      <t>シサク</t>
    </rPh>
    <rPh sb="3" eb="4">
      <t>ドウ</t>
    </rPh>
    <rPh sb="10" eb="14">
      <t>カンリジギョウ</t>
    </rPh>
    <rPh sb="14" eb="16">
      <t>タンイ</t>
    </rPh>
    <rPh sb="17" eb="19">
      <t>ヒョウカ</t>
    </rPh>
    <rPh sb="20" eb="22">
      <t>ジッシ</t>
    </rPh>
    <phoneticPr fontId="3"/>
  </si>
  <si>
    <t>2013年度から従来の事務事業を単位とする評価に代わり、施策と同レベルである管理事業単位の評価に切り替えた。</t>
    <rPh sb="4" eb="5">
      <t>ネン</t>
    </rPh>
    <rPh sb="5" eb="6">
      <t>ド</t>
    </rPh>
    <rPh sb="8" eb="10">
      <t>ジュウライ</t>
    </rPh>
    <rPh sb="11" eb="15">
      <t>ジムジギョウ</t>
    </rPh>
    <rPh sb="16" eb="18">
      <t>タンイ</t>
    </rPh>
    <rPh sb="21" eb="23">
      <t>ヒョウカ</t>
    </rPh>
    <rPh sb="24" eb="25">
      <t>カ</t>
    </rPh>
    <rPh sb="28" eb="30">
      <t>シサク</t>
    </rPh>
    <rPh sb="31" eb="32">
      <t>ドウ</t>
    </rPh>
    <rPh sb="38" eb="42">
      <t>カンリジギョウ</t>
    </rPh>
    <rPh sb="42" eb="44">
      <t>タンイ</t>
    </rPh>
    <rPh sb="45" eb="47">
      <t>ヒョウカ</t>
    </rPh>
    <rPh sb="48" eb="49">
      <t>キ</t>
    </rPh>
    <rPh sb="50" eb="51">
      <t>カ</t>
    </rPh>
    <phoneticPr fontId="3"/>
  </si>
  <si>
    <t>政策については、構成施策の評価を総括することで対応している。</t>
  </si>
  <si>
    <t>数十年後にありたい姿を将来象として示しているものであり、評価対象としていない。</t>
  </si>
  <si>
    <t>内部的な評価であるため公表の必要はないと考えている</t>
  </si>
  <si>
    <t>作業の費用対効果等を考慮し、廃止</t>
    <rPh sb="0" eb="2">
      <t>サギョウ</t>
    </rPh>
    <rPh sb="3" eb="8">
      <t>ヒヨウタイコウカ</t>
    </rPh>
    <rPh sb="8" eb="9">
      <t>ナド</t>
    </rPh>
    <rPh sb="10" eb="12">
      <t>コウリョ</t>
    </rPh>
    <rPh sb="14" eb="16">
      <t>ハイシ</t>
    </rPh>
    <phoneticPr fontId="3"/>
  </si>
  <si>
    <t>県議会（行政改革・基本計画等に関する特別委員会）に対し、進捗管理目標の達成状況を報告しているため</t>
    <rPh sb="0" eb="3">
      <t>ケンギカイ</t>
    </rPh>
    <rPh sb="4" eb="6">
      <t>ギョウセイ</t>
    </rPh>
    <rPh sb="6" eb="8">
      <t>カイカク</t>
    </rPh>
    <rPh sb="9" eb="11">
      <t>キホン</t>
    </rPh>
    <rPh sb="11" eb="13">
      <t>ケイカク</t>
    </rPh>
    <rPh sb="13" eb="14">
      <t>トウ</t>
    </rPh>
    <rPh sb="15" eb="16">
      <t>カン</t>
    </rPh>
    <rPh sb="18" eb="20">
      <t>トクベツ</t>
    </rPh>
    <rPh sb="20" eb="23">
      <t>イインカイ</t>
    </rPh>
    <rPh sb="25" eb="26">
      <t>タイ</t>
    </rPh>
    <rPh sb="28" eb="30">
      <t>シンチョク</t>
    </rPh>
    <rPh sb="30" eb="32">
      <t>カンリ</t>
    </rPh>
    <rPh sb="32" eb="34">
      <t>モクヒョウ</t>
    </rPh>
    <rPh sb="35" eb="37">
      <t>タッセイ</t>
    </rPh>
    <rPh sb="37" eb="39">
      <t>ジョウキョウ</t>
    </rPh>
    <rPh sb="40" eb="42">
      <t>ホウコク</t>
    </rPh>
    <phoneticPr fontId="3"/>
  </si>
  <si>
    <t>指標の達成度に基づく定量的な評価を行うため、事務事業評価は廃止</t>
    <rPh sb="0" eb="2">
      <t>シヒョウ</t>
    </rPh>
    <rPh sb="3" eb="6">
      <t>タッセイド</t>
    </rPh>
    <rPh sb="7" eb="8">
      <t>モト</t>
    </rPh>
    <rPh sb="10" eb="13">
      <t>テイリョウテキ</t>
    </rPh>
    <rPh sb="14" eb="16">
      <t>ヒョウカ</t>
    </rPh>
    <rPh sb="17" eb="18">
      <t>オコナ</t>
    </rPh>
    <rPh sb="22" eb="28">
      <t>ジムジギョウヒョウカ</t>
    </rPh>
    <rPh sb="29" eb="31">
      <t>ハイシ</t>
    </rPh>
    <phoneticPr fontId="4"/>
  </si>
  <si>
    <t>・政策、施策についての評価の実施により、行政の効率化等の成果を得ているため。</t>
    <rPh sb="1" eb="3">
      <t>セイサク</t>
    </rPh>
    <rPh sb="4" eb="6">
      <t>セサク</t>
    </rPh>
    <rPh sb="11" eb="13">
      <t>ヒョウカ</t>
    </rPh>
    <rPh sb="14" eb="16">
      <t>ジッシ</t>
    </rPh>
    <rPh sb="20" eb="22">
      <t>ギョウセイ</t>
    </rPh>
    <rPh sb="23" eb="26">
      <t>コウリツカ</t>
    </rPh>
    <rPh sb="26" eb="27">
      <t>トウ</t>
    </rPh>
    <rPh sb="28" eb="30">
      <t>セイカ</t>
    </rPh>
    <rPh sb="31" eb="32">
      <t>エ</t>
    </rPh>
    <phoneticPr fontId="4"/>
  </si>
  <si>
    <t>数十年後の目指すべき将来像や方向性を示すものであり、評価になじまないため。</t>
  </si>
  <si>
    <t>主に職員の意識改革が目的であるため公表の必要はないと考えている</t>
  </si>
  <si>
    <t>施策を評価することにより、ビジョンである政策や基礎である事務事業も評価できるため</t>
    <rPh sb="0" eb="2">
      <t>セサク</t>
    </rPh>
    <rPh sb="3" eb="5">
      <t>ヒョウカ</t>
    </rPh>
    <rPh sb="20" eb="22">
      <t>セイサク</t>
    </rPh>
    <rPh sb="23" eb="25">
      <t>キソ</t>
    </rPh>
    <rPh sb="28" eb="32">
      <t>ジムジギョウ</t>
    </rPh>
    <rPh sb="33" eb="35">
      <t>ヒョウカ</t>
    </rPh>
    <phoneticPr fontId="3"/>
  </si>
  <si>
    <t>評価手法、基準のノウハウがない</t>
  </si>
  <si>
    <t>公表に係る事務負担が大きい</t>
  </si>
  <si>
    <t>本県では，施策の効果的・効率的・計画的な推進に資することを目的に、平成26年度に評価手法の見直しを行い，各分野の基本的な計画の策定・改定等に際して施策評価を行い、その結果を次期計画に反映させる仕組みとしたため。</t>
  </si>
  <si>
    <t>将来像等を示した基本構想のため、評価は施策等において実施している。</t>
    <rPh sb="0" eb="3">
      <t>ショウライゾウ</t>
    </rPh>
    <rPh sb="3" eb="4">
      <t>トウ</t>
    </rPh>
    <rPh sb="5" eb="6">
      <t>シメ</t>
    </rPh>
    <rPh sb="8" eb="10">
      <t>キホン</t>
    </rPh>
    <rPh sb="10" eb="12">
      <t>コウソウ</t>
    </rPh>
    <rPh sb="16" eb="18">
      <t>ヒョウカ</t>
    </rPh>
    <rPh sb="19" eb="21">
      <t>セサク</t>
    </rPh>
    <rPh sb="21" eb="22">
      <t>トウ</t>
    </rPh>
    <rPh sb="26" eb="28">
      <t>ジッシ</t>
    </rPh>
    <phoneticPr fontId="3"/>
  </si>
  <si>
    <t>340006</t>
  </si>
  <si>
    <t>4.未定又は対応予定なし</t>
    <rPh sb="2" eb="4">
      <t>ミテイ</t>
    </rPh>
    <rPh sb="4" eb="5">
      <t>マタ</t>
    </rPh>
    <rPh sb="6" eb="8">
      <t>タイオウ</t>
    </rPh>
    <rPh sb="8" eb="10">
      <t>ヨテイ</t>
    </rPh>
    <phoneticPr fontId="3"/>
  </si>
  <si>
    <t>3.対応する方向で検討中</t>
    <rPh sb="2" eb="4">
      <t>タイオウ</t>
    </rPh>
    <rPh sb="6" eb="8">
      <t>ホウコウ</t>
    </rPh>
    <rPh sb="9" eb="12">
      <t>ケントウチュウ</t>
    </rPh>
    <phoneticPr fontId="3"/>
  </si>
  <si>
    <t>1.R7.4.1までに対応済み</t>
    <rPh sb="11" eb="13">
      <t>タイオウ</t>
    </rPh>
    <rPh sb="13" eb="14">
      <t>スミ</t>
    </rPh>
    <phoneticPr fontId="3"/>
  </si>
  <si>
    <t>2.R7年度中に対応予定</t>
    <rPh sb="4" eb="6">
      <t>ネンド</t>
    </rPh>
    <rPh sb="6" eb="7">
      <t>チュウ</t>
    </rPh>
    <rPh sb="8" eb="10">
      <t>タイオウ</t>
    </rPh>
    <rPh sb="10" eb="12">
      <t>ヨテイ</t>
    </rPh>
    <phoneticPr fontId="3"/>
  </si>
  <si>
    <t>で着色された部分は入力不要です。</t>
    <rPh sb="1" eb="3">
      <t>チャクショク</t>
    </rPh>
    <rPh sb="6" eb="8">
      <t>ブブン</t>
    </rPh>
    <rPh sb="9" eb="11">
      <t>ニュウリョク</t>
    </rPh>
    <rPh sb="11" eb="13">
      <t>フヨウ</t>
    </rPh>
    <phoneticPr fontId="3"/>
  </si>
  <si>
    <t>政策・施策を評価する「石川県成長戦略実施状況報告書」において、主要な事業の実績や今後の方向性を含めて評価しているため。</t>
    <rPh sb="0" eb="2">
      <t>セイサク</t>
    </rPh>
    <rPh sb="3" eb="5">
      <t>セサク</t>
    </rPh>
    <rPh sb="6" eb="8">
      <t>ヒョウカ</t>
    </rPh>
    <rPh sb="11" eb="13">
      <t>イシカワ</t>
    </rPh>
    <rPh sb="31" eb="33">
      <t>シュヨウ</t>
    </rPh>
    <rPh sb="34" eb="36">
      <t>ジギョウ</t>
    </rPh>
    <rPh sb="37" eb="39">
      <t>ジッセキ</t>
    </rPh>
    <rPh sb="40" eb="42">
      <t>コンゴ</t>
    </rPh>
    <rPh sb="43" eb="46">
      <t>ホウコウセイ</t>
    </rPh>
    <rPh sb="47" eb="48">
      <t>フク</t>
    </rPh>
    <rPh sb="50" eb="52">
      <t>ヒョウカ</t>
    </rPh>
    <phoneticPr fontId="3"/>
  </si>
  <si>
    <t>1.R7.4.1までに対応済み</t>
    <rPh sb="11" eb="13">
      <t>タイオウ</t>
    </rPh>
    <rPh sb="13" eb="14">
      <t>スミ</t>
    </rPh>
    <phoneticPr fontId="13"/>
  </si>
  <si>
    <t>1.R7.4.1までに対応済み</t>
  </si>
  <si>
    <t>4.未定又は対応予定なし</t>
  </si>
  <si>
    <t xml:space="preserve">3
</t>
    <phoneticPr fontId="3"/>
  </si>
  <si>
    <t xml:space="preserve">13
</t>
    <phoneticPr fontId="3"/>
  </si>
  <si>
    <t xml:space="preserve">11
</t>
    <phoneticPr fontId="3"/>
  </si>
  <si>
    <t>山梨県では、平成20年度から「行政評価」を導入し、現在は「施策評価」と「事務事業評価」を一体的に実施しています 。この評価は、県の総合計画に基づく「施策の目指す姿」の実現に向けて、各事業の寄与度や効率性を検証するものです。
施策評価：総合計画に掲げる200施策を対象に、KPI（成果指標）などを用いて進捗状況を評価。
事務事業評価：各施策に紐づく具体的な事業（令和6年度は548事業）を対象に、必要性や効率性を評価。
このように、山梨県では「政策体系に沿った施策評価」を行っており、実質的には政策評価に近い内容を含んでいます 。</t>
    <phoneticPr fontId="3"/>
  </si>
  <si>
    <t>施策を評価することは、政策の評価にも繋がるため。</t>
    <rPh sb="18" eb="19">
      <t>ツナ</t>
    </rPh>
    <phoneticPr fontId="3"/>
  </si>
  <si>
    <t>4.未定又は対応予定なし</t>
    <rPh sb="2" eb="4">
      <t>ミテイ</t>
    </rPh>
    <rPh sb="4" eb="5">
      <t>マタ</t>
    </rPh>
    <rPh sb="6" eb="8">
      <t>タイオウ</t>
    </rPh>
    <rPh sb="8" eb="10">
      <t>ヨテイ</t>
    </rPh>
    <phoneticPr fontId="13"/>
  </si>
  <si>
    <t>3.対応する方向で検討中</t>
    <rPh sb="2" eb="4">
      <t>タイオウ</t>
    </rPh>
    <rPh sb="6" eb="8">
      <t>ホウコウ</t>
    </rPh>
    <rPh sb="9" eb="12">
      <t>ケントウチュウ</t>
    </rPh>
    <phoneticPr fontId="13"/>
  </si>
  <si>
    <t>政策評価に一本化し、評価業務の簡素化・効率化を図ったため</t>
    <phoneticPr fontId="3"/>
  </si>
  <si>
    <t>指定管理</t>
    <rPh sb="0" eb="2">
      <t>シテイ</t>
    </rPh>
    <rPh sb="2" eb="4">
      <t>カンリ</t>
    </rPh>
    <phoneticPr fontId="3"/>
  </si>
  <si>
    <t>民間委託</t>
    <rPh sb="0" eb="2">
      <t>ミンカン</t>
    </rPh>
    <rPh sb="2" eb="4">
      <t>イタク</t>
    </rPh>
    <phoneticPr fontId="3"/>
  </si>
  <si>
    <t>今回調査
（R7.7月実施）</t>
    <rPh sb="0" eb="2">
      <t>コンカイ</t>
    </rPh>
    <rPh sb="2" eb="4">
      <t>チョウサ</t>
    </rPh>
    <rPh sb="10" eb="11">
      <t>ガツ</t>
    </rPh>
    <rPh sb="11" eb="13">
      <t>ジッシ</t>
    </rPh>
    <phoneticPr fontId="3"/>
  </si>
  <si>
    <t>フォローアップ調査
（R7.2月調査）</t>
    <rPh sb="7" eb="9">
      <t>チョウサ</t>
    </rPh>
    <rPh sb="15" eb="16">
      <t>ガツ</t>
    </rPh>
    <rPh sb="16" eb="18">
      <t>チョウサ</t>
    </rPh>
    <phoneticPr fontId="3"/>
  </si>
  <si>
    <t>民間委託</t>
    <rPh sb="0" eb="4">
      <t>ミンカンイタク</t>
    </rPh>
    <phoneticPr fontId="3"/>
  </si>
  <si>
    <t>指定管理</t>
    <rPh sb="0" eb="4">
      <t>シテイカンリ</t>
    </rPh>
    <phoneticPr fontId="3"/>
  </si>
  <si>
    <t>未把握</t>
  </si>
  <si>
    <t>Ｒ６年度中に対応済み又は対応予定</t>
  </si>
  <si>
    <t>対応する方向で検討中</t>
    <rPh sb="0" eb="2">
      <t>タイオウ</t>
    </rPh>
    <rPh sb="4" eb="6">
      <t>ホウコウ</t>
    </rPh>
    <rPh sb="7" eb="10">
      <t>ケントウチュウ</t>
    </rPh>
    <phoneticPr fontId="2"/>
  </si>
  <si>
    <t>Ｒ７年度から対応予定</t>
  </si>
  <si>
    <t>実施済又はR6年度内に実施予定</t>
  </si>
  <si>
    <t>対応する方向で検討中</t>
  </si>
  <si>
    <t>実施済又はR6年度内に実施予定</t>
    <rPh sb="0" eb="2">
      <t>ジッシ</t>
    </rPh>
    <rPh sb="2" eb="3">
      <t>ズ</t>
    </rPh>
    <rPh sb="3" eb="4">
      <t>マタ</t>
    </rPh>
    <rPh sb="7" eb="9">
      <t>ネンド</t>
    </rPh>
    <rPh sb="9" eb="10">
      <t>ナイ</t>
    </rPh>
    <rPh sb="11" eb="13">
      <t>ジッシ</t>
    </rPh>
    <rPh sb="13" eb="15">
      <t>ヨテイ</t>
    </rPh>
    <phoneticPr fontId="1"/>
  </si>
  <si>
    <t>Ｒ６年度中に対応済み又は対応予定</t>
    <phoneticPr fontId="3"/>
  </si>
  <si>
    <t>Ｒ７年度から対応予定</t>
    <phoneticPr fontId="3"/>
  </si>
  <si>
    <t>実施済又はR6年度内に実施予定</t>
    <phoneticPr fontId="3"/>
  </si>
  <si>
    <t>R7年度から実施予定</t>
    <phoneticPr fontId="3"/>
  </si>
  <si>
    <t>後退チェック</t>
    <rPh sb="0" eb="2">
      <t>コウタイ</t>
    </rPh>
    <phoneticPr fontId="3"/>
  </si>
  <si>
    <t>R7年度から実施予定</t>
    <phoneticPr fontId="3"/>
  </si>
  <si>
    <t>長崎県</t>
    <rPh sb="0" eb="2">
      <t>ナガサキ</t>
    </rPh>
    <rPh sb="2" eb="3">
      <t>ケン</t>
    </rPh>
    <phoneticPr fontId="3"/>
  </si>
  <si>
    <t>愛知県</t>
    <phoneticPr fontId="3"/>
  </si>
  <si>
    <t>⑥学校給食（調理）</t>
    <rPh sb="1" eb="3">
      <t>ガッコウ</t>
    </rPh>
    <rPh sb="3" eb="5">
      <t>キュウショク</t>
    </rPh>
    <rPh sb="6" eb="8">
      <t>チョウリ</t>
    </rPh>
    <phoneticPr fontId="8"/>
  </si>
  <si>
    <t>⑦学校給食(運搬)</t>
    <phoneticPr fontId="3"/>
  </si>
  <si>
    <t>⑨水道メーター検針</t>
    <rPh sb="1" eb="3">
      <t>スイドウ</t>
    </rPh>
    <rPh sb="7" eb="9">
      <t>ケンシン</t>
    </rPh>
    <phoneticPr fontId="3"/>
  </si>
  <si>
    <t>⑩道路維持補修・清掃等</t>
    <rPh sb="1" eb="3">
      <t>ドウロ</t>
    </rPh>
    <rPh sb="3" eb="5">
      <t>イジ</t>
    </rPh>
    <rPh sb="5" eb="7">
      <t>ホシュウ</t>
    </rPh>
    <rPh sb="8" eb="10">
      <t>セイソウ</t>
    </rPh>
    <rPh sb="10" eb="11">
      <t>トウ</t>
    </rPh>
    <phoneticPr fontId="3"/>
  </si>
  <si>
    <t>⑪情報処理・庁内情報システム維持</t>
    <rPh sb="1" eb="3">
      <t>ジョウホウ</t>
    </rPh>
    <rPh sb="3" eb="5">
      <t>ショリ</t>
    </rPh>
    <rPh sb="6" eb="8">
      <t>チョウナイ</t>
    </rPh>
    <rPh sb="8" eb="10">
      <t>ジョウホウ</t>
    </rPh>
    <rPh sb="14" eb="16">
      <t>イジ</t>
    </rPh>
    <phoneticPr fontId="3"/>
  </si>
  <si>
    <t>⑫ホームページ作成・運営</t>
    <rPh sb="7" eb="9">
      <t>サクセイ</t>
    </rPh>
    <rPh sb="10" eb="12">
      <t>ウンエイ</t>
    </rPh>
    <phoneticPr fontId="8"/>
  </si>
  <si>
    <t>⑬調査・集計</t>
    <rPh sb="1" eb="3">
      <t>チョウサ</t>
    </rPh>
    <rPh sb="4" eb="6">
      <t>シュウケイ</t>
    </rPh>
    <phoneticPr fontId="8"/>
  </si>
  <si>
    <t>⑰文化会館</t>
    <phoneticPr fontId="3"/>
  </si>
  <si>
    <t>⑱合宿所、研修所等（青少年の家を含む）</t>
    <rPh sb="1" eb="4">
      <t>ガッシュクジョ</t>
    </rPh>
    <rPh sb="5" eb="8">
      <t>ケンシュウジョ</t>
    </rPh>
    <rPh sb="8" eb="9">
      <t>トウ</t>
    </rPh>
    <rPh sb="10" eb="13">
      <t>セイショウネン</t>
    </rPh>
    <rPh sb="14" eb="15">
      <t>イエ</t>
    </rPh>
    <rPh sb="16" eb="17">
      <t>フク</t>
    </rPh>
    <phoneticPr fontId="3"/>
  </si>
  <si>
    <t>⑲特別養護老人ホーム</t>
    <phoneticPr fontId="3"/>
  </si>
  <si>
    <t>⑳介護支援センター</t>
    <phoneticPr fontId="3"/>
  </si>
  <si>
    <t>㉑福祉・保健センター</t>
    <phoneticPr fontId="3"/>
  </si>
  <si>
    <t>㉒児童クラブ、学童館等</t>
    <rPh sb="1" eb="3">
      <t>ジドウ</t>
    </rPh>
    <rPh sb="7" eb="9">
      <t>ガクドウ</t>
    </rPh>
    <rPh sb="9" eb="10">
      <t>カン</t>
    </rPh>
    <rPh sb="10" eb="11">
      <t>トウ</t>
    </rPh>
    <phoneticPr fontId="3"/>
  </si>
  <si>
    <t>調査票</t>
    <phoneticPr fontId="3"/>
  </si>
  <si>
    <t>⑧学校用務員事務</t>
  </si>
  <si>
    <t>⑴政策</t>
    <rPh sb="1" eb="3">
      <t>セイサク</t>
    </rPh>
    <phoneticPr fontId="3"/>
  </si>
  <si>
    <t>⑵施策</t>
    <rPh sb="1" eb="3">
      <t>セサク</t>
    </rPh>
    <phoneticPr fontId="3"/>
  </si>
  <si>
    <t>⑶事務事業</t>
    <rPh sb="1" eb="3">
      <t>ジム</t>
    </rPh>
    <rPh sb="3" eb="5">
      <t>ジギョウ</t>
    </rPh>
    <phoneticPr fontId="3"/>
  </si>
  <si>
    <t xml:space="preserve">以下の理由で廃止した。
○　県民へのアカウンタビリティの観点からは、政策評価や会計の見える化など事務事業評価以外の評価が充実
○　事務事業評価と政策評価の重複
○　職員の業務負担
</t>
    <rPh sb="0" eb="2">
      <t>イカ</t>
    </rPh>
    <rPh sb="3" eb="5">
      <t>リユウ</t>
    </rPh>
    <rPh sb="6" eb="8">
      <t>ハイシ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</si>
</sst>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_ "/>
    <numFmt numFmtId="178" formatCode="#,##0_ "/>
  </numFmts>
  <fonts count="36">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b/>
      <sz val="11"/>
      <name val="ＭＳ Ｐゴシック"/>
      <family val="3"/>
      <charset val="128"/>
      <scheme val="minor"/>
    </font>
    <font>
      <sz val="11"/>
      <name val="ＭＳ Ｐゴシック"/>
      <family val="3"/>
      <charset val="128"/>
      <scheme val="minor"/>
    </font>
    <font>
      <sz val="11"/>
      <color theme="1"/>
      <name val="ＭＳ Ｐゴシック"/>
      <family val="2"/>
      <scheme val="minor"/>
    </font>
    <font>
      <sz val="6"/>
      <name val="ＭＳ Ｐゴシック"/>
      <family val="3"/>
      <charset val="128"/>
    </font>
    <font>
      <sz val="6"/>
      <name val="ＭＳ Ｐゴシック"/>
      <family val="3"/>
      <charset val="128"/>
      <scheme val="minor"/>
    </font>
    <font>
      <sz val="11"/>
      <name val="ＭＳ Ｐゴシック"/>
      <family val="2"/>
      <charset val="128"/>
      <scheme val="minor"/>
    </font>
    <font>
      <b/>
      <sz val="18"/>
      <color theme="1"/>
      <name val="ＭＳ Ｐゴシック"/>
      <family val="3"/>
      <charset val="128"/>
      <scheme val="minor"/>
    </font>
    <font>
      <sz val="11"/>
      <color rgb="FFFF0000"/>
      <name val="ＭＳ Ｐゴシック"/>
      <family val="3"/>
      <charset val="128"/>
      <scheme val="minor"/>
    </font>
    <font>
      <sz val="11"/>
      <name val="ＭＳ Ｐゴシック"/>
      <family val="3"/>
      <charset val="128"/>
    </font>
    <font>
      <sz val="6"/>
      <name val="ＭＳ Ｐゴシック"/>
      <family val="3"/>
      <scheme val="minor"/>
    </font>
    <font>
      <sz val="11"/>
      <color theme="7" tint="0.79998168889431442"/>
      <name val="ＭＳ Ｐゴシック"/>
      <family val="3"/>
      <charset val="128"/>
      <scheme val="minor"/>
    </font>
    <font>
      <b/>
      <sz val="9"/>
      <color indexed="81"/>
      <name val="MS P ゴシック"/>
      <family val="3"/>
      <charset val="128"/>
    </font>
    <font>
      <sz val="11"/>
      <name val="ＭＳ Ｐゴシック"/>
      <family val="3"/>
      <scheme val="minor"/>
    </font>
    <font>
      <b/>
      <strike/>
      <sz val="11"/>
      <name val="ＭＳ Ｐゴシック"/>
      <family val="3"/>
      <charset val="128"/>
      <scheme val="minor"/>
    </font>
    <font>
      <sz val="11"/>
      <color rgb="FFFF0000"/>
      <name val="ＭＳ Ｐゴシック"/>
      <family val="3"/>
      <scheme val="minor"/>
    </font>
    <font>
      <sz val="11"/>
      <color rgb="FFFF0000"/>
      <name val="ＭＳ Ｐゴシック"/>
      <family val="2"/>
      <charset val="128"/>
      <scheme val="minor"/>
    </font>
    <font>
      <b/>
      <sz val="11"/>
      <color indexed="81"/>
      <name val="BIZ UDPゴシック"/>
      <family val="3"/>
      <charset val="128"/>
    </font>
    <font>
      <sz val="9"/>
      <color indexed="81"/>
      <name val="MS P ゴシック"/>
      <family val="3"/>
      <charset val="128"/>
    </font>
    <font>
      <sz val="8"/>
      <name val="ＭＳ Ｐゴシック"/>
      <family val="3"/>
      <charset val="128"/>
      <scheme val="minor"/>
    </font>
    <font>
      <sz val="8"/>
      <color indexed="81"/>
      <name val="MS P ゴシック"/>
      <family val="3"/>
      <charset val="128"/>
    </font>
    <font>
      <sz val="11"/>
      <color rgb="FFFF0000"/>
      <name val="ＭＳ Ｐゴシック"/>
      <family val="3"/>
      <charset val="128"/>
    </font>
    <font>
      <b/>
      <sz val="11"/>
      <color indexed="81"/>
      <name val="UD デジタル 教科書体 N-R"/>
      <family val="1"/>
      <charset val="128"/>
    </font>
    <font>
      <sz val="11"/>
      <color theme="1"/>
      <name val="ＭＳ Ｐゴシック"/>
      <family val="3"/>
      <scheme val="minor"/>
    </font>
    <font>
      <b/>
      <sz val="16"/>
      <color indexed="81"/>
      <name val="BIZ UDPゴシック"/>
      <family val="3"/>
      <charset val="128"/>
    </font>
    <font>
      <b/>
      <sz val="12"/>
      <color theme="1"/>
      <name val="ＭＳ Ｐゴシック"/>
      <family val="3"/>
      <charset val="128"/>
      <scheme val="minor"/>
    </font>
    <font>
      <b/>
      <sz val="12"/>
      <color theme="7" tint="0.79998168889431442"/>
      <name val="ＭＳ Ｐゴシック"/>
      <family val="3"/>
      <charset val="128"/>
      <scheme val="minor"/>
    </font>
    <font>
      <b/>
      <sz val="14"/>
      <color rgb="FFFF0000"/>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b/>
      <sz val="18"/>
      <name val="ＭＳ Ｐゴシック"/>
      <family val="3"/>
      <charset val="128"/>
      <scheme val="minor"/>
    </font>
    <font>
      <b/>
      <sz val="14"/>
      <name val="ＭＳ Ｐゴシック"/>
      <family val="3"/>
      <charset val="128"/>
      <scheme val="minor"/>
    </font>
    <font>
      <b/>
      <sz val="12"/>
      <color rgb="FFFF0000"/>
      <name val="ＭＳ Ｐゴシック"/>
      <family val="3"/>
      <charset val="128"/>
      <scheme val="minor"/>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1" tint="0.249977111117893"/>
        <bgColor indexed="64"/>
      </patternFill>
    </fill>
    <fill>
      <patternFill patternType="solid">
        <fgColor rgb="FF92D050"/>
        <bgColor indexed="64"/>
      </patternFill>
    </fill>
    <fill>
      <patternFill patternType="solid">
        <fgColor rgb="FF00B0F0"/>
        <bgColor indexed="64"/>
      </patternFill>
    </fill>
  </fills>
  <borders count="3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theme="1"/>
      </left>
      <right style="thin">
        <color indexed="64"/>
      </right>
      <top style="thin">
        <color indexed="64"/>
      </top>
      <bottom style="thin">
        <color indexed="64"/>
      </bottom>
      <diagonal/>
    </border>
    <border>
      <left style="thin">
        <color indexed="64"/>
      </left>
      <right/>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ck">
        <color indexed="64"/>
      </right>
      <top style="thin">
        <color indexed="64"/>
      </top>
      <bottom style="thin">
        <color indexed="64"/>
      </bottom>
      <diagonal/>
    </border>
    <border diagonalUp="1">
      <left style="thin">
        <color indexed="64"/>
      </left>
      <right style="thin">
        <color indexed="64"/>
      </right>
      <top style="double">
        <color indexed="64"/>
      </top>
      <bottom style="thin">
        <color indexed="64"/>
      </bottom>
      <diagonal style="thin">
        <color auto="1"/>
      </diagonal>
    </border>
    <border diagonalUp="1">
      <left style="thin">
        <color indexed="64"/>
      </left>
      <right style="thin">
        <color indexed="64"/>
      </right>
      <top style="double">
        <color indexed="64"/>
      </top>
      <bottom/>
      <diagonal style="thin">
        <color indexed="64"/>
      </diagonal>
    </border>
  </borders>
  <cellStyleXfs count="9">
    <xf numFmtId="0" fontId="0" fillId="0" borderId="0">
      <alignment vertical="center"/>
    </xf>
    <xf numFmtId="0" fontId="1" fillId="0" borderId="0">
      <alignment vertical="center"/>
    </xf>
    <xf numFmtId="0" fontId="6" fillId="0" borderId="0"/>
    <xf numFmtId="0" fontId="1" fillId="0" borderId="0">
      <alignment vertical="center"/>
    </xf>
    <xf numFmtId="0" fontId="6" fillId="0" borderId="0"/>
    <xf numFmtId="38" fontId="12" fillId="0" borderId="0" applyFont="0" applyFill="0" applyBorder="0" applyAlignment="0" applyProtection="0">
      <alignment vertical="center"/>
    </xf>
    <xf numFmtId="0" fontId="12" fillId="0" borderId="0">
      <alignment vertical="center"/>
    </xf>
    <xf numFmtId="0" fontId="12" fillId="0" borderId="0">
      <alignment vertical="center"/>
    </xf>
    <xf numFmtId="9" fontId="1" fillId="0" borderId="0" applyFont="0" applyFill="0" applyBorder="0" applyAlignment="0" applyProtection="0">
      <alignment vertical="center"/>
    </xf>
  </cellStyleXfs>
  <cellXfs count="341">
    <xf numFmtId="0" fontId="0" fillId="0" borderId="0" xfId="0">
      <alignment vertical="center"/>
    </xf>
    <xf numFmtId="0" fontId="2" fillId="0" borderId="0" xfId="0" applyFont="1" applyProtection="1">
      <alignment vertical="center"/>
      <protection locked="0"/>
    </xf>
    <xf numFmtId="0" fontId="10" fillId="0" borderId="0" xfId="0" applyFont="1" applyProtection="1">
      <alignment vertical="center"/>
      <protection locked="0"/>
    </xf>
    <xf numFmtId="0" fontId="5" fillId="2" borderId="7" xfId="0" applyFont="1" applyFill="1" applyBorder="1" applyAlignment="1" applyProtection="1">
      <alignment vertical="center" wrapText="1"/>
      <protection locked="0"/>
    </xf>
    <xf numFmtId="0" fontId="5" fillId="2" borderId="10" xfId="0" applyFont="1" applyFill="1" applyBorder="1" applyAlignment="1" applyProtection="1">
      <alignment vertical="center" wrapText="1"/>
      <protection locked="0"/>
    </xf>
    <xf numFmtId="0" fontId="5" fillId="2" borderId="11" xfId="0" applyFont="1" applyFill="1" applyBorder="1" applyAlignment="1" applyProtection="1">
      <alignment vertical="center" wrapText="1"/>
      <protection locked="0"/>
    </xf>
    <xf numFmtId="0" fontId="2" fillId="0" borderId="0" xfId="0" applyFont="1" applyAlignment="1" applyProtection="1">
      <alignment horizontal="center" vertical="center"/>
      <protection locked="0"/>
    </xf>
    <xf numFmtId="0" fontId="14" fillId="0" borderId="0" xfId="0" applyFont="1" applyAlignment="1" applyProtection="1">
      <alignment horizontal="center" vertical="center"/>
      <protection locked="0"/>
    </xf>
    <xf numFmtId="0" fontId="2" fillId="2" borderId="12" xfId="0" applyFont="1" applyFill="1" applyBorder="1" applyAlignment="1" applyProtection="1">
      <alignment horizontal="center" vertical="center" textRotation="255" wrapText="1"/>
      <protection locked="0"/>
    </xf>
    <xf numFmtId="0" fontId="5" fillId="0" borderId="4" xfId="0" applyFont="1" applyBorder="1" applyAlignment="1" applyProtection="1">
      <alignment horizontal="center" vertical="center" wrapText="1"/>
      <protection locked="0"/>
    </xf>
    <xf numFmtId="176" fontId="2" fillId="0" borderId="0" xfId="0" applyNumberFormat="1" applyFont="1" applyProtection="1">
      <alignment vertical="center"/>
      <protection locked="0"/>
    </xf>
    <xf numFmtId="10" fontId="2" fillId="0" borderId="0" xfId="0" applyNumberFormat="1" applyFont="1" applyProtection="1">
      <alignment vertical="center"/>
      <protection locked="0"/>
    </xf>
    <xf numFmtId="0" fontId="2" fillId="0" borderId="14" xfId="0" applyFont="1" applyBorder="1" applyAlignment="1" applyProtection="1">
      <alignment vertical="center" textRotation="255"/>
      <protection locked="0"/>
    </xf>
    <xf numFmtId="0" fontId="2" fillId="2" borderId="12" xfId="0" applyFont="1" applyFill="1" applyBorder="1" applyAlignment="1" applyProtection="1">
      <alignment horizontal="center" vertical="center" wrapText="1"/>
      <protection locked="0"/>
    </xf>
    <xf numFmtId="0" fontId="2" fillId="0" borderId="12" xfId="0" applyFont="1" applyBorder="1" applyAlignment="1" applyProtection="1">
      <alignment vertical="center" textRotation="255"/>
      <protection locked="0"/>
    </xf>
    <xf numFmtId="0" fontId="5" fillId="2" borderId="12" xfId="0" applyFont="1" applyFill="1" applyBorder="1" applyAlignment="1" applyProtection="1">
      <alignment horizontal="center" vertical="center" textRotation="255" wrapText="1"/>
      <protection locked="0"/>
    </xf>
    <xf numFmtId="176" fontId="2" fillId="2" borderId="12" xfId="0" applyNumberFormat="1" applyFont="1" applyFill="1" applyBorder="1" applyAlignment="1" applyProtection="1">
      <alignment horizontal="center" vertical="center" wrapText="1"/>
      <protection locked="0"/>
    </xf>
    <xf numFmtId="10" fontId="2" fillId="2" borderId="12" xfId="0" applyNumberFormat="1" applyFont="1" applyFill="1" applyBorder="1" applyAlignment="1" applyProtection="1">
      <alignment horizontal="center" vertical="center" wrapText="1"/>
      <protection locked="0"/>
    </xf>
    <xf numFmtId="49" fontId="16" fillId="0" borderId="4" xfId="0" applyNumberFormat="1" applyFont="1" applyBorder="1" applyAlignment="1" applyProtection="1">
      <alignment horizontal="center" vertical="center" wrapText="1"/>
      <protection locked="0"/>
    </xf>
    <xf numFmtId="0" fontId="5" fillId="0" borderId="4" xfId="0" applyFont="1" applyBorder="1" applyAlignment="1" applyProtection="1">
      <alignment horizontal="left" vertical="center" wrapText="1"/>
      <protection locked="0"/>
    </xf>
    <xf numFmtId="177" fontId="5" fillId="0" borderId="4" xfId="0" applyNumberFormat="1" applyFont="1" applyBorder="1" applyAlignment="1" applyProtection="1">
      <alignment horizontal="center" vertical="center" wrapText="1"/>
      <protection locked="0"/>
    </xf>
    <xf numFmtId="0" fontId="2"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5" fillId="0" borderId="0" xfId="0" applyFont="1" applyAlignment="1" applyProtection="1">
      <alignment horizontal="left" vertical="center" wrapText="1"/>
      <protection locked="0"/>
    </xf>
    <xf numFmtId="49" fontId="9" fillId="0" borderId="4" xfId="3" applyNumberFormat="1" applyFont="1" applyBorder="1" applyAlignment="1" applyProtection="1">
      <alignment horizontal="center" vertical="center" wrapText="1"/>
      <protection locked="0"/>
    </xf>
    <xf numFmtId="0" fontId="9" fillId="0" borderId="4" xfId="3" applyFont="1" applyBorder="1" applyAlignment="1" applyProtection="1">
      <alignment horizontal="center" vertical="center" wrapText="1"/>
      <protection locked="0"/>
    </xf>
    <xf numFmtId="177" fontId="9" fillId="0" borderId="4" xfId="3" applyNumberFormat="1" applyFont="1" applyBorder="1" applyAlignment="1" applyProtection="1">
      <alignment horizontal="center" vertical="center" wrapText="1"/>
      <protection locked="0"/>
    </xf>
    <xf numFmtId="0" fontId="0" fillId="0" borderId="0" xfId="3" applyFont="1" applyAlignment="1" applyProtection="1">
      <alignment horizontal="left" vertical="center" wrapText="1"/>
      <protection locked="0"/>
    </xf>
    <xf numFmtId="0" fontId="17" fillId="0" borderId="4" xfId="0"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177" fontId="16" fillId="0" borderId="4" xfId="0" applyNumberFormat="1"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177" fontId="12" fillId="0" borderId="4" xfId="0" applyNumberFormat="1"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4" fillId="0" borderId="13" xfId="0" applyFont="1" applyBorder="1" applyProtection="1">
      <alignment vertical="center"/>
      <protection locked="0"/>
    </xf>
    <xf numFmtId="0" fontId="4" fillId="0" borderId="12" xfId="0" applyFont="1" applyBorder="1" applyProtection="1">
      <alignment vertical="center"/>
      <protection locked="0"/>
    </xf>
    <xf numFmtId="176" fontId="4" fillId="0" borderId="4" xfId="0" applyNumberFormat="1"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176" fontId="2" fillId="0" borderId="0" xfId="0" applyNumberFormat="1" applyFont="1" applyAlignment="1" applyProtection="1">
      <alignment horizontal="center" vertical="center"/>
      <protection locked="0"/>
    </xf>
    <xf numFmtId="10" fontId="2" fillId="0" borderId="0" xfId="0" applyNumberFormat="1" applyFont="1" applyAlignment="1" applyProtection="1">
      <alignment horizontal="center" vertical="center"/>
      <protection locked="0"/>
    </xf>
    <xf numFmtId="0" fontId="5" fillId="0" borderId="14" xfId="0" applyFont="1" applyBorder="1" applyAlignment="1" applyProtection="1">
      <alignment vertical="center" textRotation="255" wrapText="1"/>
      <protection locked="0"/>
    </xf>
    <xf numFmtId="0" fontId="5" fillId="0" borderId="14" xfId="0" applyFont="1" applyBorder="1" applyAlignment="1" applyProtection="1">
      <alignment vertical="center" textRotation="255"/>
      <protection locked="0"/>
    </xf>
    <xf numFmtId="0" fontId="5" fillId="3" borderId="14" xfId="0" applyFont="1" applyFill="1" applyBorder="1" applyAlignment="1" applyProtection="1">
      <alignment vertical="center" textRotation="255" wrapText="1"/>
      <protection locked="0"/>
    </xf>
    <xf numFmtId="0" fontId="5" fillId="0" borderId="12" xfId="0" applyFont="1" applyBorder="1" applyAlignment="1" applyProtection="1">
      <alignment vertical="center" textRotation="255" wrapText="1"/>
      <protection locked="0"/>
    </xf>
    <xf numFmtId="0" fontId="5" fillId="0" borderId="12" xfId="0" applyFont="1" applyBorder="1" applyAlignment="1" applyProtection="1">
      <alignment vertical="center" textRotation="255"/>
      <protection locked="0"/>
    </xf>
    <xf numFmtId="0" fontId="5" fillId="3" borderId="12" xfId="0" applyFont="1" applyFill="1" applyBorder="1" applyAlignment="1" applyProtection="1">
      <alignment vertical="center" textRotation="255" wrapText="1"/>
      <protection locked="0"/>
    </xf>
    <xf numFmtId="0" fontId="9" fillId="0" borderId="12" xfId="3"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176" fontId="4" fillId="0" borderId="5" xfId="0" applyNumberFormat="1" applyFont="1" applyBorder="1" applyAlignment="1" applyProtection="1">
      <alignment horizontal="center" vertical="center"/>
      <protection locked="0"/>
    </xf>
    <xf numFmtId="0" fontId="2" fillId="0" borderId="12" xfId="0" applyFont="1" applyBorder="1" applyProtection="1">
      <alignment vertical="center"/>
      <protection locked="0"/>
    </xf>
    <xf numFmtId="176" fontId="4" fillId="0" borderId="12" xfId="0" applyNumberFormat="1" applyFont="1" applyBorder="1" applyAlignment="1" applyProtection="1">
      <alignment horizontal="right" vertical="center"/>
      <protection locked="0"/>
    </xf>
    <xf numFmtId="0" fontId="2" fillId="4" borderId="0" xfId="0" applyFont="1" applyFill="1" applyProtection="1">
      <alignment vertical="center"/>
      <protection locked="0"/>
    </xf>
    <xf numFmtId="0" fontId="11" fillId="0" borderId="0" xfId="0" applyFont="1" applyProtection="1">
      <alignment vertical="center"/>
      <protection locked="0"/>
    </xf>
    <xf numFmtId="0" fontId="5" fillId="4" borderId="4" xfId="0" applyFont="1" applyFill="1" applyBorder="1" applyAlignment="1">
      <alignment horizontal="center" vertical="center" wrapText="1"/>
    </xf>
    <xf numFmtId="0" fontId="9" fillId="4" borderId="4" xfId="3" applyFont="1" applyFill="1" applyBorder="1" applyAlignment="1">
      <alignment horizontal="center" vertical="center" wrapText="1"/>
    </xf>
    <xf numFmtId="0" fontId="12" fillId="4" borderId="4" xfId="0" applyFont="1" applyFill="1" applyBorder="1" applyAlignment="1">
      <alignment horizontal="center" vertical="center" wrapText="1"/>
    </xf>
    <xf numFmtId="0" fontId="16" fillId="4" borderId="4" xfId="0" applyFont="1" applyFill="1" applyBorder="1" applyAlignment="1">
      <alignment horizontal="center" vertical="center" wrapText="1"/>
    </xf>
    <xf numFmtId="176" fontId="5" fillId="4" borderId="4" xfId="0" applyNumberFormat="1" applyFont="1" applyFill="1" applyBorder="1" applyAlignment="1">
      <alignment horizontal="right" vertical="center" wrapText="1"/>
    </xf>
    <xf numFmtId="176" fontId="9" fillId="4" borderId="4" xfId="3" applyNumberFormat="1" applyFont="1" applyFill="1" applyBorder="1" applyAlignment="1">
      <alignment horizontal="right" vertical="center" wrapText="1"/>
    </xf>
    <xf numFmtId="176" fontId="12" fillId="4" borderId="4" xfId="0" applyNumberFormat="1" applyFont="1" applyFill="1" applyBorder="1" applyAlignment="1">
      <alignment horizontal="right" vertical="center" wrapText="1"/>
    </xf>
    <xf numFmtId="176" fontId="16" fillId="4" borderId="4" xfId="0" applyNumberFormat="1" applyFont="1" applyFill="1" applyBorder="1" applyAlignment="1">
      <alignment horizontal="right" vertical="center" wrapText="1"/>
    </xf>
    <xf numFmtId="176" fontId="5" fillId="4" borderId="14" xfId="0" applyNumberFormat="1" applyFont="1" applyFill="1" applyBorder="1" applyAlignment="1">
      <alignment horizontal="right" vertical="center" wrapText="1"/>
    </xf>
    <xf numFmtId="0" fontId="4" fillId="4" borderId="13" xfId="0" applyFont="1" applyFill="1" applyBorder="1">
      <alignment vertical="center"/>
    </xf>
    <xf numFmtId="0" fontId="4" fillId="4" borderId="13" xfId="0" applyFont="1" applyFill="1" applyBorder="1" applyAlignment="1">
      <alignment horizontal="center" vertical="center"/>
    </xf>
    <xf numFmtId="0" fontId="5" fillId="0" borderId="0" xfId="0" applyFont="1" applyProtection="1">
      <alignment vertical="center"/>
      <protection locked="0"/>
    </xf>
    <xf numFmtId="0" fontId="5" fillId="0" borderId="4" xfId="3" applyFont="1" applyBorder="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5" fillId="5" borderId="14"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7" borderId="14" xfId="0" applyFont="1" applyFill="1" applyBorder="1" applyAlignment="1" applyProtection="1">
      <alignment horizontal="center" vertical="center" wrapText="1"/>
      <protection locked="0"/>
    </xf>
    <xf numFmtId="0" fontId="5" fillId="5" borderId="14" xfId="0" applyFont="1" applyFill="1" applyBorder="1" applyAlignment="1" applyProtection="1">
      <alignment horizontal="center" vertical="center"/>
      <protection locked="0"/>
    </xf>
    <xf numFmtId="0" fontId="5" fillId="6" borderId="14" xfId="0" applyFont="1" applyFill="1" applyBorder="1" applyAlignment="1" applyProtection="1">
      <alignment horizontal="center" vertical="center"/>
      <protection locked="0"/>
    </xf>
    <xf numFmtId="0" fontId="5" fillId="7" borderId="14" xfId="0" applyFont="1" applyFill="1" applyBorder="1" applyAlignment="1" applyProtection="1">
      <alignment horizontal="center" vertical="center"/>
      <protection locked="0"/>
    </xf>
    <xf numFmtId="0" fontId="5" fillId="8" borderId="21" xfId="0" applyFont="1" applyFill="1" applyBorder="1" applyAlignment="1" applyProtection="1">
      <alignment horizontal="center" vertical="center" wrapText="1"/>
      <protection locked="0"/>
    </xf>
    <xf numFmtId="0" fontId="9" fillId="8" borderId="21" xfId="3" applyFont="1" applyFill="1" applyBorder="1" applyAlignment="1" applyProtection="1">
      <alignment horizontal="center" vertical="center" wrapText="1"/>
      <protection locked="0"/>
    </xf>
    <xf numFmtId="0" fontId="17" fillId="8" borderId="21" xfId="0" applyFont="1" applyFill="1" applyBorder="1" applyAlignment="1" applyProtection="1">
      <alignment horizontal="center" vertical="center" wrapText="1"/>
      <protection locked="0"/>
    </xf>
    <xf numFmtId="0" fontId="12" fillId="8" borderId="21" xfId="0" applyFont="1" applyFill="1" applyBorder="1" applyAlignment="1" applyProtection="1">
      <alignment horizontal="center" vertical="center" wrapText="1"/>
      <protection locked="0"/>
    </xf>
    <xf numFmtId="0" fontId="16" fillId="8" borderId="21" xfId="0" applyFont="1" applyFill="1" applyBorder="1" applyAlignment="1" applyProtection="1">
      <alignment horizontal="center" vertical="center" wrapText="1"/>
      <protection locked="0"/>
    </xf>
    <xf numFmtId="0" fontId="5" fillId="8" borderId="20" xfId="0" applyFont="1" applyFill="1" applyBorder="1" applyAlignment="1" applyProtection="1">
      <alignment horizontal="center" vertical="center" wrapText="1"/>
      <protection locked="0"/>
    </xf>
    <xf numFmtId="177" fontId="5" fillId="8" borderId="21" xfId="0" applyNumberFormat="1" applyFont="1" applyFill="1" applyBorder="1" applyAlignment="1" applyProtection="1">
      <alignment horizontal="center" vertical="center" wrapText="1"/>
      <protection locked="0"/>
    </xf>
    <xf numFmtId="176" fontId="5" fillId="8" borderId="21" xfId="0" applyNumberFormat="1" applyFont="1" applyFill="1" applyBorder="1" applyAlignment="1" applyProtection="1">
      <alignment horizontal="right" vertical="center" wrapText="1"/>
      <protection locked="0"/>
    </xf>
    <xf numFmtId="177" fontId="9" fillId="8" borderId="21" xfId="3" applyNumberFormat="1" applyFont="1" applyFill="1" applyBorder="1" applyAlignment="1" applyProtection="1">
      <alignment horizontal="center" vertical="center" wrapText="1"/>
      <protection locked="0"/>
    </xf>
    <xf numFmtId="176" fontId="9" fillId="8" borderId="21" xfId="3" applyNumberFormat="1" applyFont="1" applyFill="1" applyBorder="1" applyAlignment="1" applyProtection="1">
      <alignment horizontal="right" vertical="center" wrapText="1"/>
      <protection locked="0"/>
    </xf>
    <xf numFmtId="177" fontId="12" fillId="8" borderId="21" xfId="0" applyNumberFormat="1" applyFont="1" applyFill="1" applyBorder="1" applyAlignment="1" applyProtection="1">
      <alignment horizontal="center" vertical="center" wrapText="1"/>
      <protection locked="0"/>
    </xf>
    <xf numFmtId="176" fontId="12" fillId="8" borderId="21" xfId="0" applyNumberFormat="1" applyFont="1" applyFill="1" applyBorder="1" applyAlignment="1" applyProtection="1">
      <alignment horizontal="right" vertical="center" wrapText="1"/>
      <protection locked="0"/>
    </xf>
    <xf numFmtId="177" fontId="16" fillId="8" borderId="21" xfId="0" applyNumberFormat="1" applyFont="1" applyFill="1" applyBorder="1" applyAlignment="1" applyProtection="1">
      <alignment horizontal="center" vertical="center" wrapText="1"/>
      <protection locked="0"/>
    </xf>
    <xf numFmtId="176" fontId="16" fillId="8" borderId="21" xfId="0" applyNumberFormat="1" applyFont="1" applyFill="1" applyBorder="1" applyAlignment="1" applyProtection="1">
      <alignment horizontal="right" vertical="center" wrapText="1"/>
      <protection locked="0"/>
    </xf>
    <xf numFmtId="177" fontId="5" fillId="8" borderId="20" xfId="0" applyNumberFormat="1" applyFont="1" applyFill="1" applyBorder="1" applyAlignment="1" applyProtection="1">
      <alignment horizontal="center" vertical="center" wrapText="1"/>
      <protection locked="0"/>
    </xf>
    <xf numFmtId="176" fontId="5" fillId="8" borderId="20" xfId="0" applyNumberFormat="1" applyFont="1" applyFill="1" applyBorder="1" applyAlignment="1" applyProtection="1">
      <alignment horizontal="right" vertical="center" wrapText="1"/>
      <protection locked="0"/>
    </xf>
    <xf numFmtId="0" fontId="2" fillId="8" borderId="0" xfId="0" applyFont="1" applyFill="1" applyProtection="1">
      <alignment vertical="center"/>
      <protection locked="0"/>
    </xf>
    <xf numFmtId="0" fontId="5" fillId="2" borderId="4" xfId="0" applyFont="1" applyFill="1" applyBorder="1" applyAlignment="1" applyProtection="1">
      <alignment horizontal="center" vertical="center" wrapText="1"/>
      <protection locked="0"/>
    </xf>
    <xf numFmtId="177" fontId="5" fillId="2" borderId="4" xfId="0" applyNumberFormat="1"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6" fillId="2" borderId="4" xfId="0" applyFont="1" applyFill="1" applyBorder="1" applyAlignment="1" applyProtection="1">
      <alignment horizontal="center" vertical="center" wrapText="1"/>
      <protection locked="0"/>
    </xf>
    <xf numFmtId="177" fontId="16" fillId="2" borderId="4" xfId="0" applyNumberFormat="1" applyFont="1" applyFill="1" applyBorder="1" applyAlignment="1" applyProtection="1">
      <alignment horizontal="center" vertical="center" wrapText="1"/>
      <protection locked="0"/>
    </xf>
    <xf numFmtId="0" fontId="18" fillId="0" borderId="4" xfId="0" applyFont="1" applyBorder="1" applyAlignment="1" applyProtection="1">
      <alignment horizontal="center" vertical="center" wrapText="1"/>
      <protection locked="0"/>
    </xf>
    <xf numFmtId="0" fontId="5" fillId="8" borderId="4" xfId="0" applyFont="1" applyFill="1" applyBorder="1" applyAlignment="1" applyProtection="1">
      <alignment horizontal="center" vertical="center" wrapText="1"/>
      <protection locked="0"/>
    </xf>
    <xf numFmtId="176" fontId="5" fillId="2" borderId="4" xfId="0" applyNumberFormat="1" applyFont="1" applyFill="1" applyBorder="1" applyAlignment="1">
      <alignment horizontal="right" vertical="center" wrapText="1"/>
    </xf>
    <xf numFmtId="0" fontId="5" fillId="2" borderId="12" xfId="0" applyFont="1" applyFill="1" applyBorder="1" applyAlignment="1" applyProtection="1">
      <alignment horizontal="left" vertical="center" wrapText="1"/>
      <protection locked="0"/>
    </xf>
    <xf numFmtId="0" fontId="9" fillId="2" borderId="4" xfId="3" applyFont="1" applyFill="1" applyBorder="1" applyAlignment="1" applyProtection="1">
      <alignment horizontal="center" vertical="center" wrapText="1"/>
      <protection locked="0"/>
    </xf>
    <xf numFmtId="177" fontId="9" fillId="2" borderId="4" xfId="3" applyNumberFormat="1" applyFont="1" applyFill="1" applyBorder="1" applyAlignment="1" applyProtection="1">
      <alignment horizontal="center" vertical="center" wrapText="1"/>
      <protection locked="0"/>
    </xf>
    <xf numFmtId="0" fontId="19" fillId="0" borderId="4" xfId="3" applyFont="1" applyBorder="1" applyAlignment="1" applyProtection="1">
      <alignment horizontal="center" vertical="center" wrapText="1"/>
      <protection locked="0"/>
    </xf>
    <xf numFmtId="0" fontId="5" fillId="2" borderId="3" xfId="0" applyFont="1" applyFill="1" applyBorder="1" applyAlignment="1" applyProtection="1">
      <alignment horizontal="center" vertical="center" wrapText="1"/>
      <protection locked="0"/>
    </xf>
    <xf numFmtId="177" fontId="5" fillId="0" borderId="22" xfId="0" applyNumberFormat="1" applyFont="1" applyBorder="1" applyAlignment="1" applyProtection="1">
      <alignment horizontal="center" vertical="center" wrapText="1"/>
      <protection locked="0"/>
    </xf>
    <xf numFmtId="177" fontId="22" fillId="2" borderId="4" xfId="0" applyNumberFormat="1" applyFont="1" applyFill="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24" fillId="0" borderId="4" xfId="0" applyFont="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177" fontId="12" fillId="2" borderId="4" xfId="0" applyNumberFormat="1" applyFont="1" applyFill="1" applyBorder="1" applyAlignment="1" applyProtection="1">
      <alignment horizontal="center" vertical="center" wrapText="1"/>
      <protection locked="0"/>
    </xf>
    <xf numFmtId="177" fontId="2" fillId="2" borderId="4" xfId="0" applyNumberFormat="1" applyFont="1" applyFill="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4" xfId="0" applyFont="1" applyBorder="1" applyAlignment="1">
      <alignment horizontal="center" vertical="center" wrapText="1"/>
    </xf>
    <xf numFmtId="176" fontId="16" fillId="0" borderId="4" xfId="0" applyNumberFormat="1" applyFont="1" applyBorder="1" applyAlignment="1">
      <alignment horizontal="right" vertical="center" wrapText="1"/>
    </xf>
    <xf numFmtId="177" fontId="16" fillId="0" borderId="21" xfId="0" applyNumberFormat="1" applyFont="1" applyBorder="1" applyAlignment="1" applyProtection="1">
      <alignment horizontal="center" vertical="center" wrapText="1"/>
      <protection locked="0"/>
    </xf>
    <xf numFmtId="176" fontId="16" fillId="0" borderId="21" xfId="0" applyNumberFormat="1" applyFont="1" applyBorder="1" applyAlignment="1" applyProtection="1">
      <alignment horizontal="right" vertical="center" wrapText="1"/>
      <protection locked="0"/>
    </xf>
    <xf numFmtId="0" fontId="2" fillId="2" borderId="4"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16" fillId="0" borderId="4" xfId="0" applyFont="1" applyBorder="1" applyAlignment="1" applyProtection="1">
      <alignment horizontal="left" vertical="center" wrapText="1"/>
      <protection locked="0"/>
    </xf>
    <xf numFmtId="0" fontId="5" fillId="0" borderId="21" xfId="0" applyFont="1" applyBorder="1" applyAlignment="1" applyProtection="1">
      <alignment horizontal="center" vertical="center" wrapText="1"/>
      <protection locked="0"/>
    </xf>
    <xf numFmtId="0" fontId="5" fillId="0" borderId="4" xfId="0" applyFont="1" applyBorder="1" applyAlignment="1">
      <alignment horizontal="center" vertical="center" wrapText="1"/>
    </xf>
    <xf numFmtId="176" fontId="5" fillId="0" borderId="4" xfId="0" applyNumberFormat="1" applyFont="1" applyBorder="1" applyAlignment="1">
      <alignment horizontal="right" vertical="center" wrapText="1"/>
    </xf>
    <xf numFmtId="177" fontId="5" fillId="0" borderId="21" xfId="0" applyNumberFormat="1" applyFont="1" applyBorder="1" applyAlignment="1" applyProtection="1">
      <alignment horizontal="center" vertical="center" wrapText="1"/>
      <protection locked="0"/>
    </xf>
    <xf numFmtId="176" fontId="5" fillId="0" borderId="21" xfId="0" applyNumberFormat="1" applyFont="1" applyBorder="1" applyAlignment="1" applyProtection="1">
      <alignment horizontal="right" vertical="center" wrapText="1"/>
      <protection locked="0"/>
    </xf>
    <xf numFmtId="49" fontId="26" fillId="0" borderId="4" xfId="0" applyNumberFormat="1" applyFont="1" applyBorder="1" applyAlignment="1" applyProtection="1">
      <alignment horizontal="center" vertical="center" wrapText="1"/>
      <protection locked="0"/>
    </xf>
    <xf numFmtId="0" fontId="2" fillId="8" borderId="21" xfId="0" applyFont="1" applyFill="1" applyBorder="1" applyAlignment="1" applyProtection="1">
      <alignment horizontal="center" vertical="center" wrapText="1"/>
      <protection locked="0"/>
    </xf>
    <xf numFmtId="0" fontId="2" fillId="4" borderId="4" xfId="0" applyFont="1" applyFill="1" applyBorder="1" applyAlignment="1">
      <alignment horizontal="center" vertical="center" wrapText="1"/>
    </xf>
    <xf numFmtId="177" fontId="2" fillId="0" borderId="4" xfId="0" applyNumberFormat="1" applyFont="1" applyBorder="1" applyAlignment="1" applyProtection="1">
      <alignment horizontal="center" vertical="center" wrapText="1"/>
      <protection locked="0"/>
    </xf>
    <xf numFmtId="176" fontId="2" fillId="4" borderId="4" xfId="0" applyNumberFormat="1" applyFont="1" applyFill="1" applyBorder="1" applyAlignment="1">
      <alignment horizontal="right" vertical="center" wrapText="1"/>
    </xf>
    <xf numFmtId="177" fontId="2" fillId="8" borderId="21" xfId="0" applyNumberFormat="1" applyFont="1" applyFill="1" applyBorder="1" applyAlignment="1" applyProtection="1">
      <alignment horizontal="center" vertical="center" wrapText="1"/>
      <protection locked="0"/>
    </xf>
    <xf numFmtId="176" fontId="2" fillId="8" borderId="21" xfId="0" applyNumberFormat="1" applyFont="1" applyFill="1" applyBorder="1" applyAlignment="1" applyProtection="1">
      <alignment horizontal="right" vertical="center" wrapText="1"/>
      <protection locked="0"/>
    </xf>
    <xf numFmtId="0" fontId="2" fillId="0" borderId="12" xfId="0" applyFont="1" applyBorder="1" applyAlignment="1" applyProtection="1">
      <alignment horizontal="center" vertical="center" wrapText="1"/>
      <protection locked="0"/>
    </xf>
    <xf numFmtId="0" fontId="0" fillId="0" borderId="0" xfId="0" applyProtection="1">
      <alignment vertical="center"/>
      <protection locked="0"/>
    </xf>
    <xf numFmtId="177" fontId="11" fillId="0" borderId="4" xfId="0" applyNumberFormat="1" applyFont="1" applyBorder="1" applyAlignment="1" applyProtection="1">
      <alignment horizontal="center" vertical="center" wrapText="1"/>
      <protection locked="0"/>
    </xf>
    <xf numFmtId="0" fontId="28" fillId="0" borderId="0" xfId="0" applyFont="1" applyAlignment="1" applyProtection="1">
      <alignment horizontal="center" vertical="center"/>
      <protection locked="0"/>
    </xf>
    <xf numFmtId="0" fontId="28" fillId="9" borderId="0" xfId="0" applyFont="1" applyFill="1" applyAlignment="1" applyProtection="1">
      <alignment horizontal="center" vertical="center"/>
      <protection locked="0"/>
    </xf>
    <xf numFmtId="0" fontId="28" fillId="0" borderId="0" xfId="0" applyFont="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176" fontId="30" fillId="0" borderId="0" xfId="8" applyNumberFormat="1" applyFont="1" applyAlignment="1" applyProtection="1">
      <alignment horizontal="center" vertical="center"/>
      <protection locked="0"/>
    </xf>
    <xf numFmtId="176" fontId="30" fillId="0" borderId="0" xfId="8" applyNumberFormat="1" applyFont="1" applyAlignment="1" applyProtection="1">
      <alignment horizontal="center" vertical="center" wrapText="1"/>
      <protection locked="0"/>
    </xf>
    <xf numFmtId="0" fontId="31"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31" fillId="10" borderId="0" xfId="0" applyFont="1" applyFill="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31" fillId="0" borderId="0" xfId="3" applyFont="1" applyAlignment="1" applyProtection="1">
      <alignment horizontal="center" vertical="center" wrapText="1"/>
      <protection locked="0"/>
    </xf>
    <xf numFmtId="0" fontId="33" fillId="3" borderId="0" xfId="0" applyFont="1" applyFill="1" applyAlignment="1" applyProtection="1">
      <alignment horizontal="center" vertical="center" wrapText="1"/>
      <protection locked="0"/>
    </xf>
    <xf numFmtId="0" fontId="34" fillId="3" borderId="0" xfId="0" applyFont="1" applyFill="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8" fillId="9" borderId="24" xfId="0" applyFont="1" applyFill="1" applyBorder="1" applyAlignment="1" applyProtection="1">
      <alignment horizontal="center" vertical="center"/>
      <protection locked="0"/>
    </xf>
    <xf numFmtId="0" fontId="28" fillId="0" borderId="25"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31" fillId="10" borderId="24" xfId="0" applyFont="1" applyFill="1" applyBorder="1" applyAlignment="1" applyProtection="1">
      <alignment horizontal="center" vertical="center"/>
      <protection locked="0"/>
    </xf>
    <xf numFmtId="0" fontId="31" fillId="0" borderId="25"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31" fillId="0" borderId="25" xfId="3" applyFont="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35" fillId="0" borderId="0" xfId="0" applyFont="1" applyAlignment="1" applyProtection="1">
      <alignment horizontal="center" vertical="center"/>
      <protection locked="0"/>
    </xf>
    <xf numFmtId="177" fontId="5" fillId="3" borderId="4" xfId="0" applyNumberFormat="1" applyFont="1" applyFill="1" applyBorder="1" applyAlignment="1" applyProtection="1">
      <alignment horizontal="center" vertical="center" wrapText="1"/>
      <protection locked="0"/>
    </xf>
    <xf numFmtId="0" fontId="11" fillId="2" borderId="4" xfId="0" applyFont="1" applyFill="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5" fillId="8" borderId="27" xfId="0" applyFont="1" applyFill="1" applyBorder="1" applyAlignment="1" applyProtection="1">
      <alignment horizontal="center" vertical="center" wrapText="1"/>
      <protection locked="0"/>
    </xf>
    <xf numFmtId="0" fontId="5" fillId="4" borderId="14" xfId="0" applyFont="1" applyFill="1" applyBorder="1" applyAlignment="1">
      <alignment horizontal="center" vertical="center" wrapText="1"/>
    </xf>
    <xf numFmtId="0" fontId="5" fillId="0" borderId="15" xfId="0" applyFont="1" applyBorder="1" applyAlignment="1" applyProtection="1">
      <alignment horizontal="center" vertical="center" wrapText="1"/>
      <protection locked="0"/>
    </xf>
    <xf numFmtId="177" fontId="5" fillId="2" borderId="14" xfId="0" applyNumberFormat="1" applyFont="1" applyFill="1" applyBorder="1" applyAlignment="1" applyProtection="1">
      <alignment horizontal="center" vertical="center" wrapText="1"/>
      <protection locked="0"/>
    </xf>
    <xf numFmtId="177" fontId="5" fillId="0" borderId="14" xfId="0" applyNumberFormat="1" applyFont="1" applyBorder="1" applyAlignment="1" applyProtection="1">
      <alignment horizontal="center" vertical="center" wrapText="1"/>
      <protection locked="0"/>
    </xf>
    <xf numFmtId="177" fontId="5" fillId="8" borderId="27" xfId="0" applyNumberFormat="1" applyFont="1" applyFill="1" applyBorder="1" applyAlignment="1" applyProtection="1">
      <alignment horizontal="center" vertical="center" wrapText="1"/>
      <protection locked="0"/>
    </xf>
    <xf numFmtId="176" fontId="5" fillId="8" borderId="27" xfId="0" applyNumberFormat="1" applyFont="1" applyFill="1" applyBorder="1" applyAlignment="1" applyProtection="1">
      <alignment horizontal="right" vertical="center" wrapText="1"/>
      <protection locked="0"/>
    </xf>
    <xf numFmtId="0" fontId="5" fillId="0" borderId="23" xfId="0" applyFont="1" applyBorder="1" applyAlignment="1" applyProtection="1">
      <alignment horizontal="center" vertical="center" wrapText="1"/>
      <protection locked="0"/>
    </xf>
    <xf numFmtId="0" fontId="5" fillId="8" borderId="28" xfId="0" applyFont="1" applyFill="1" applyBorder="1" applyAlignment="1" applyProtection="1">
      <alignment horizontal="center" vertical="center" wrapText="1"/>
      <protection locked="0"/>
    </xf>
    <xf numFmtId="0" fontId="5" fillId="4" borderId="12" xfId="0" applyFont="1" applyFill="1" applyBorder="1" applyAlignment="1">
      <alignment horizontal="center" vertical="center" wrapText="1"/>
    </xf>
    <xf numFmtId="177" fontId="5" fillId="0" borderId="12" xfId="0" applyNumberFormat="1" applyFont="1" applyBorder="1" applyAlignment="1" applyProtection="1">
      <alignment horizontal="center" vertical="center" wrapText="1"/>
      <protection locked="0"/>
    </xf>
    <xf numFmtId="176" fontId="5" fillId="4" borderId="12" xfId="0" applyNumberFormat="1" applyFont="1" applyFill="1" applyBorder="1" applyAlignment="1">
      <alignment horizontal="right" vertical="center" wrapText="1"/>
    </xf>
    <xf numFmtId="177" fontId="5" fillId="2" borderId="12" xfId="0" applyNumberFormat="1" applyFont="1" applyFill="1" applyBorder="1" applyAlignment="1" applyProtection="1">
      <alignment horizontal="center" vertical="center" wrapText="1"/>
      <protection locked="0"/>
    </xf>
    <xf numFmtId="177" fontId="5" fillId="8" borderId="28" xfId="0" applyNumberFormat="1" applyFont="1" applyFill="1" applyBorder="1" applyAlignment="1" applyProtection="1">
      <alignment horizontal="center" vertical="center" wrapText="1"/>
      <protection locked="0"/>
    </xf>
    <xf numFmtId="176" fontId="5" fillId="8" borderId="28" xfId="0" applyNumberFormat="1" applyFont="1" applyFill="1" applyBorder="1" applyAlignment="1" applyProtection="1">
      <alignment horizontal="right" vertical="center" wrapText="1"/>
      <protection locked="0"/>
    </xf>
    <xf numFmtId="0" fontId="5" fillId="0" borderId="29" xfId="0" applyFont="1" applyBorder="1" applyAlignment="1" applyProtection="1">
      <alignment horizontal="center" vertical="center" wrapText="1"/>
      <protection locked="0"/>
    </xf>
    <xf numFmtId="176" fontId="5" fillId="0" borderId="4" xfId="0" applyNumberFormat="1" applyFont="1" applyBorder="1" applyAlignment="1">
      <alignment horizontal="center" vertical="center" wrapText="1"/>
    </xf>
    <xf numFmtId="176" fontId="16" fillId="0" borderId="4" xfId="0" applyNumberFormat="1" applyFont="1" applyBorder="1" applyAlignment="1">
      <alignment horizontal="center" vertical="center" wrapText="1"/>
    </xf>
    <xf numFmtId="0" fontId="9" fillId="0" borderId="4" xfId="3" applyFont="1" applyBorder="1" applyAlignment="1">
      <alignment horizontal="center" vertical="center" wrapText="1"/>
    </xf>
    <xf numFmtId="176" fontId="9" fillId="0" borderId="4" xfId="3" applyNumberFormat="1" applyFont="1" applyBorder="1" applyAlignment="1">
      <alignment horizontal="center" vertical="center" wrapText="1"/>
    </xf>
    <xf numFmtId="176" fontId="9" fillId="0" borderId="4" xfId="3" applyNumberFormat="1" applyFont="1" applyBorder="1" applyAlignment="1">
      <alignment horizontal="right" vertical="center" wrapText="1"/>
    </xf>
    <xf numFmtId="177" fontId="22" fillId="0" borderId="4" xfId="0" applyNumberFormat="1" applyFont="1" applyBorder="1" applyAlignment="1" applyProtection="1">
      <alignment horizontal="center" vertical="center" wrapText="1"/>
      <protection locked="0"/>
    </xf>
    <xf numFmtId="0" fontId="5" fillId="0" borderId="14" xfId="0" applyFont="1" applyBorder="1" applyAlignment="1">
      <alignment horizontal="center" vertical="center" wrapText="1"/>
    </xf>
    <xf numFmtId="176" fontId="5" fillId="0" borderId="14" xfId="0" applyNumberFormat="1" applyFont="1" applyBorder="1" applyAlignment="1">
      <alignment horizontal="center" vertical="center" wrapText="1"/>
    </xf>
    <xf numFmtId="176" fontId="5" fillId="0" borderId="14" xfId="0" applyNumberFormat="1" applyFont="1" applyBorder="1" applyAlignment="1">
      <alignment horizontal="right" vertical="center" wrapText="1"/>
    </xf>
    <xf numFmtId="0" fontId="5" fillId="0" borderId="12" xfId="0" applyFont="1" applyBorder="1" applyAlignment="1">
      <alignment horizontal="center" vertical="center" wrapText="1"/>
    </xf>
    <xf numFmtId="176" fontId="5" fillId="0" borderId="12" xfId="0" applyNumberFormat="1" applyFont="1" applyBorder="1" applyAlignment="1">
      <alignment horizontal="center" vertical="center" wrapText="1"/>
    </xf>
    <xf numFmtId="176" fontId="5" fillId="0" borderId="12" xfId="0" applyNumberFormat="1" applyFont="1" applyBorder="1" applyAlignment="1">
      <alignment horizontal="right" vertical="center" wrapText="1"/>
    </xf>
    <xf numFmtId="0" fontId="12" fillId="0" borderId="4" xfId="0" applyFont="1" applyBorder="1" applyAlignment="1">
      <alignment horizontal="center" vertical="center" wrapText="1"/>
    </xf>
    <xf numFmtId="0" fontId="12" fillId="0" borderId="3"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76" fontId="12" fillId="0" borderId="4" xfId="0" applyNumberFormat="1" applyFont="1" applyBorder="1" applyAlignment="1">
      <alignment horizontal="center" vertical="center" wrapText="1"/>
    </xf>
    <xf numFmtId="176" fontId="12" fillId="0" borderId="4" xfId="0" applyNumberFormat="1" applyFont="1" applyBorder="1" applyAlignment="1">
      <alignment horizontal="right" vertical="center" wrapText="1"/>
    </xf>
    <xf numFmtId="0" fontId="2" fillId="0" borderId="4" xfId="0" applyFont="1" applyBorder="1" applyAlignment="1">
      <alignment horizontal="center" vertical="center" wrapText="1"/>
    </xf>
    <xf numFmtId="176" fontId="2" fillId="0" borderId="4" xfId="0" applyNumberFormat="1" applyFont="1" applyBorder="1" applyAlignment="1">
      <alignment horizontal="center" vertical="center" wrapText="1"/>
    </xf>
    <xf numFmtId="176" fontId="2" fillId="0" borderId="4" xfId="0" applyNumberFormat="1" applyFont="1" applyBorder="1" applyAlignment="1">
      <alignment horizontal="right" vertical="center" wrapText="1"/>
    </xf>
    <xf numFmtId="0" fontId="0" fillId="0" borderId="0" xfId="0" applyAlignment="1" applyProtection="1">
      <alignment vertical="center" wrapText="1"/>
      <protection locked="0"/>
    </xf>
    <xf numFmtId="0" fontId="5" fillId="0" borderId="13" xfId="0" applyFont="1" applyBorder="1" applyAlignment="1">
      <alignment horizontal="center" vertical="center"/>
    </xf>
    <xf numFmtId="0" fontId="5" fillId="0" borderId="30" xfId="0" applyFont="1" applyBorder="1" applyAlignment="1" applyProtection="1">
      <alignment horizontal="center" vertical="center"/>
      <protection locked="0"/>
    </xf>
    <xf numFmtId="176" fontId="2" fillId="0" borderId="0" xfId="8" applyNumberFormat="1" applyFont="1" applyProtection="1">
      <alignment vertical="center"/>
      <protection locked="0"/>
    </xf>
    <xf numFmtId="0" fontId="5" fillId="2" borderId="14" xfId="0" applyFont="1" applyFill="1" applyBorder="1" applyAlignment="1" applyProtection="1">
      <alignment horizontal="center" vertical="center"/>
      <protection locked="0"/>
    </xf>
    <xf numFmtId="0" fontId="16" fillId="0" borderId="4" xfId="0" applyFon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5" fillId="0" borderId="4" xfId="3" applyFont="1" applyBorder="1" applyAlignment="1" applyProtection="1">
      <alignment vertical="center" wrapText="1"/>
      <protection locked="0"/>
    </xf>
    <xf numFmtId="0" fontId="2" fillId="0" borderId="4" xfId="0" applyFont="1" applyBorder="1" applyAlignment="1" applyProtection="1">
      <alignment horizontal="left" vertical="center" wrapText="1"/>
      <protection locked="0"/>
    </xf>
    <xf numFmtId="0" fontId="2" fillId="0" borderId="4" xfId="0" applyFont="1" applyBorder="1" applyAlignment="1" applyProtection="1">
      <alignment vertical="center" wrapText="1"/>
      <protection locked="0"/>
    </xf>
    <xf numFmtId="0" fontId="5" fillId="0" borderId="16"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vertical="center" wrapText="1"/>
      <protection locked="0"/>
    </xf>
    <xf numFmtId="0" fontId="5" fillId="0" borderId="12" xfId="0" applyFont="1" applyBorder="1" applyAlignment="1" applyProtection="1">
      <alignment horizontal="left" vertical="center" wrapText="1"/>
      <protection locked="0"/>
    </xf>
    <xf numFmtId="0" fontId="5" fillId="0" borderId="17" xfId="0" applyFont="1" applyBorder="1" applyAlignment="1">
      <alignment horizontal="center" vertical="center"/>
    </xf>
    <xf numFmtId="0" fontId="5" fillId="0" borderId="12" xfId="0" applyFont="1" applyBorder="1" applyAlignment="1">
      <alignment horizontal="center" vertical="center"/>
    </xf>
    <xf numFmtId="0" fontId="5" fillId="0" borderId="31" xfId="0" applyFont="1" applyBorder="1" applyAlignment="1">
      <alignment horizontal="center" vertical="center"/>
    </xf>
    <xf numFmtId="0" fontId="5" fillId="0" borderId="28" xfId="0" applyFont="1" applyBorder="1" applyAlignment="1">
      <alignment horizontal="center" vertical="center"/>
    </xf>
    <xf numFmtId="0" fontId="5" fillId="0" borderId="31"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2" borderId="15" xfId="0" applyFont="1" applyFill="1" applyBorder="1" applyAlignment="1" applyProtection="1">
      <alignment horizontal="center" vertical="top" textRotation="255" wrapText="1"/>
      <protection locked="0"/>
    </xf>
    <xf numFmtId="0" fontId="5" fillId="2" borderId="12" xfId="0" applyFont="1" applyFill="1" applyBorder="1" applyAlignment="1" applyProtection="1">
      <alignment horizontal="center" vertical="top" textRotation="255" wrapText="1"/>
      <protection locked="0"/>
    </xf>
    <xf numFmtId="0" fontId="5" fillId="0" borderId="31"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176" fontId="5" fillId="0" borderId="3" xfId="0" applyNumberFormat="1" applyFont="1" applyBorder="1" applyAlignment="1">
      <alignment horizontal="center" vertical="center"/>
    </xf>
    <xf numFmtId="176" fontId="5" fillId="0" borderId="6" xfId="0" applyNumberFormat="1" applyFont="1" applyBorder="1" applyAlignment="1">
      <alignment horizontal="center" vertical="center"/>
    </xf>
    <xf numFmtId="176" fontId="5" fillId="0" borderId="5" xfId="0" applyNumberFormat="1" applyFont="1" applyBorder="1" applyAlignment="1">
      <alignment horizontal="center" vertical="center"/>
    </xf>
    <xf numFmtId="177" fontId="5" fillId="0" borderId="17" xfId="0" applyNumberFormat="1" applyFont="1" applyBorder="1" applyAlignment="1">
      <alignment horizontal="center" vertical="center"/>
    </xf>
    <xf numFmtId="177" fontId="5" fillId="0" borderId="12" xfId="0" applyNumberFormat="1" applyFont="1" applyBorder="1" applyAlignment="1">
      <alignment horizontal="center" vertical="center"/>
    </xf>
    <xf numFmtId="176" fontId="5" fillId="0" borderId="17" xfId="0" applyNumberFormat="1" applyFont="1" applyBorder="1" applyAlignment="1">
      <alignment horizontal="center" vertical="center"/>
    </xf>
    <xf numFmtId="176" fontId="5" fillId="0" borderId="12" xfId="0" applyNumberFormat="1" applyFont="1" applyBorder="1" applyAlignment="1">
      <alignment horizontal="center" vertical="center"/>
    </xf>
    <xf numFmtId="0" fontId="2" fillId="2" borderId="4" xfId="0" applyFont="1" applyFill="1" applyBorder="1" applyAlignment="1" applyProtection="1">
      <alignment horizontal="center" vertical="center" wrapText="1"/>
      <protection locked="0"/>
    </xf>
    <xf numFmtId="0" fontId="2" fillId="2" borderId="14" xfId="0" applyFont="1" applyFill="1" applyBorder="1" applyAlignment="1" applyProtection="1">
      <alignment horizontal="center" vertical="center" wrapText="1"/>
      <protection locked="0"/>
    </xf>
    <xf numFmtId="176" fontId="2" fillId="2" borderId="4" xfId="0" applyNumberFormat="1" applyFont="1" applyFill="1" applyBorder="1" applyAlignment="1" applyProtection="1">
      <alignment horizontal="center" vertical="center" wrapText="1"/>
      <protection locked="0"/>
    </xf>
    <xf numFmtId="176" fontId="2" fillId="2" borderId="14" xfId="0" applyNumberFormat="1" applyFont="1" applyFill="1" applyBorder="1" applyAlignment="1" applyProtection="1">
      <alignment horizontal="center" vertical="center" wrapText="1"/>
      <protection locked="0"/>
    </xf>
    <xf numFmtId="0" fontId="2" fillId="2" borderId="14" xfId="0" applyFont="1" applyFill="1" applyBorder="1" applyAlignment="1" applyProtection="1">
      <alignment horizontal="center" vertical="center" textRotation="255" wrapText="1"/>
      <protection locked="0"/>
    </xf>
    <xf numFmtId="0" fontId="2" fillId="2" borderId="15" xfId="0" applyFont="1" applyFill="1" applyBorder="1" applyAlignment="1" applyProtection="1">
      <alignment horizontal="center" vertical="center" textRotation="255" wrapText="1"/>
      <protection locked="0"/>
    </xf>
    <xf numFmtId="0" fontId="2" fillId="2" borderId="12" xfId="0" applyFont="1" applyFill="1" applyBorder="1" applyAlignment="1" applyProtection="1">
      <alignment horizontal="center" vertical="center" textRotation="255" wrapText="1"/>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10" fontId="2" fillId="2" borderId="4" xfId="0" applyNumberFormat="1" applyFont="1" applyFill="1" applyBorder="1" applyAlignment="1" applyProtection="1">
      <alignment horizontal="center" vertical="center" wrapText="1"/>
      <protection locked="0"/>
    </xf>
    <xf numFmtId="10" fontId="2" fillId="2" borderId="14" xfId="0" applyNumberFormat="1" applyFont="1" applyFill="1" applyBorder="1" applyAlignment="1" applyProtection="1">
      <alignment horizontal="center" vertical="center" wrapText="1"/>
      <protection locked="0"/>
    </xf>
    <xf numFmtId="0" fontId="2" fillId="2" borderId="4" xfId="0" applyFont="1" applyFill="1" applyBorder="1" applyAlignment="1" applyProtection="1">
      <alignment horizontal="center" vertical="center" textRotation="255" wrapText="1"/>
      <protection locked="0"/>
    </xf>
    <xf numFmtId="0" fontId="2" fillId="0" borderId="4" xfId="0" applyFont="1" applyBorder="1" applyAlignment="1" applyProtection="1">
      <alignment horizontal="center" vertical="center" wrapText="1"/>
      <protection locked="0"/>
    </xf>
    <xf numFmtId="0" fontId="5" fillId="2" borderId="3" xfId="0" applyFont="1" applyFill="1" applyBorder="1" applyAlignment="1" applyProtection="1">
      <alignment horizontal="center" vertical="center" textRotation="255" wrapText="1"/>
      <protection locked="0"/>
    </xf>
    <xf numFmtId="0" fontId="5" fillId="2" borderId="14" xfId="0" applyFont="1" applyFill="1" applyBorder="1" applyAlignment="1" applyProtection="1">
      <alignment horizontal="center" vertical="center" textRotation="255" wrapText="1"/>
      <protection locked="0"/>
    </xf>
    <xf numFmtId="178" fontId="2" fillId="0" borderId="4" xfId="0" applyNumberFormat="1" applyFont="1" applyBorder="1" applyAlignment="1" applyProtection="1">
      <alignment horizontal="center" vertical="center" shrinkToFit="1"/>
      <protection locked="0"/>
    </xf>
    <xf numFmtId="178" fontId="2" fillId="0" borderId="4" xfId="0" applyNumberFormat="1" applyFont="1" applyBorder="1" applyAlignment="1" applyProtection="1">
      <alignment horizontal="center" vertical="center" wrapText="1" shrinkToFit="1"/>
      <protection locked="0"/>
    </xf>
    <xf numFmtId="0" fontId="2" fillId="3" borderId="4" xfId="2"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3" borderId="4" xfId="2" applyFont="1" applyFill="1" applyBorder="1" applyAlignment="1" applyProtection="1">
      <alignment horizontal="center" vertical="center" wrapText="1"/>
      <protection locked="0"/>
    </xf>
    <xf numFmtId="0" fontId="2" fillId="3" borderId="2" xfId="2" applyFont="1" applyFill="1" applyBorder="1" applyAlignment="1" applyProtection="1">
      <alignment horizontal="center" vertical="center" wrapText="1"/>
      <protection locked="0"/>
    </xf>
    <xf numFmtId="0" fontId="2" fillId="3" borderId="4" xfId="2" applyFont="1" applyFill="1" applyBorder="1" applyAlignment="1" applyProtection="1">
      <alignment horizontal="center" vertical="center" shrinkToFit="1"/>
      <protection locked="0"/>
    </xf>
    <xf numFmtId="0" fontId="28" fillId="0" borderId="23" xfId="0" applyFont="1" applyBorder="1" applyAlignment="1" applyProtection="1">
      <alignment horizontal="center" vertical="center" wrapText="1"/>
      <protection locked="0"/>
    </xf>
    <xf numFmtId="0" fontId="28" fillId="0" borderId="0" xfId="0" applyFont="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4" fillId="4" borderId="17" xfId="0" applyFont="1" applyFill="1" applyBorder="1" applyAlignment="1">
      <alignment horizontal="right" vertical="center"/>
    </xf>
    <xf numFmtId="0" fontId="4" fillId="4" borderId="12" xfId="0" applyFont="1" applyFill="1" applyBorder="1" applyAlignment="1">
      <alignment horizontal="right" vertical="center"/>
    </xf>
    <xf numFmtId="0" fontId="5" fillId="5" borderId="14" xfId="0" applyFont="1" applyFill="1" applyBorder="1" applyAlignment="1" applyProtection="1">
      <alignment horizontal="center" vertical="top" textRotation="255" wrapText="1"/>
      <protection locked="0"/>
    </xf>
    <xf numFmtId="0" fontId="5" fillId="5" borderId="12" xfId="0" applyFont="1" applyFill="1" applyBorder="1" applyAlignment="1" applyProtection="1">
      <alignment horizontal="center" vertical="top" textRotation="255" wrapText="1"/>
      <protection locked="0"/>
    </xf>
    <xf numFmtId="0" fontId="5" fillId="7" borderId="14" xfId="0" applyFont="1" applyFill="1" applyBorder="1" applyAlignment="1" applyProtection="1">
      <alignment horizontal="center" vertical="top" textRotation="255" wrapText="1"/>
      <protection locked="0"/>
    </xf>
    <xf numFmtId="0" fontId="5" fillId="7" borderId="12" xfId="0" applyFont="1" applyFill="1" applyBorder="1" applyAlignment="1" applyProtection="1">
      <alignment horizontal="center" vertical="top" textRotation="255" wrapText="1"/>
      <protection locked="0"/>
    </xf>
    <xf numFmtId="177" fontId="4" fillId="4" borderId="17" xfId="0" applyNumberFormat="1" applyFont="1" applyFill="1" applyBorder="1" applyAlignment="1">
      <alignment horizontal="right" vertical="center"/>
    </xf>
    <xf numFmtId="177" fontId="4" fillId="4" borderId="12" xfId="0" applyNumberFormat="1" applyFont="1" applyFill="1" applyBorder="1" applyAlignment="1">
      <alignment horizontal="right" vertical="center"/>
    </xf>
    <xf numFmtId="0" fontId="5" fillId="6" borderId="14" xfId="0" applyFont="1" applyFill="1" applyBorder="1" applyAlignment="1" applyProtection="1">
      <alignment horizontal="center" vertical="top" textRotation="255" wrapText="1"/>
      <protection locked="0"/>
    </xf>
    <xf numFmtId="0" fontId="5" fillId="6" borderId="12" xfId="0" applyFont="1" applyFill="1" applyBorder="1" applyAlignment="1" applyProtection="1">
      <alignment horizontal="center" vertical="top" textRotation="255" wrapText="1"/>
      <protection locked="0"/>
    </xf>
    <xf numFmtId="176" fontId="4" fillId="4" borderId="3" xfId="0" applyNumberFormat="1" applyFont="1" applyFill="1" applyBorder="1" applyAlignment="1">
      <alignment horizontal="center" vertical="center"/>
    </xf>
    <xf numFmtId="176" fontId="4" fillId="4" borderId="6" xfId="0" applyNumberFormat="1" applyFont="1" applyFill="1" applyBorder="1" applyAlignment="1">
      <alignment horizontal="center" vertical="center"/>
    </xf>
    <xf numFmtId="0" fontId="5" fillId="0" borderId="8" xfId="0" applyFont="1" applyBorder="1" applyAlignment="1" applyProtection="1">
      <alignment horizontal="center" vertical="center"/>
      <protection locked="0"/>
    </xf>
    <xf numFmtId="0" fontId="5" fillId="5" borderId="1"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8"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8" xfId="0" applyFont="1" applyFill="1" applyBorder="1" applyAlignment="1" applyProtection="1">
      <alignment horizontal="center" vertical="center" wrapText="1"/>
      <protection locked="0"/>
    </xf>
    <xf numFmtId="0" fontId="5" fillId="7" borderId="1" xfId="0"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0" fontId="5" fillId="7" borderId="9" xfId="0" applyFont="1" applyFill="1" applyBorder="1" applyAlignment="1" applyProtection="1">
      <alignment horizontal="center" vertical="center"/>
      <protection locked="0"/>
    </xf>
    <xf numFmtId="0" fontId="5" fillId="7" borderId="8" xfId="0" applyFont="1" applyFill="1" applyBorder="1" applyAlignment="1" applyProtection="1">
      <alignment horizontal="center" vertical="center"/>
      <protection locked="0"/>
    </xf>
    <xf numFmtId="0" fontId="5" fillId="5" borderId="1" xfId="0" applyFont="1" applyFill="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0" fontId="5" fillId="5" borderId="9" xfId="0" applyFont="1" applyFill="1" applyBorder="1" applyAlignment="1" applyProtection="1">
      <alignment horizontal="center" vertical="center"/>
      <protection locked="0"/>
    </xf>
    <xf numFmtId="0" fontId="5" fillId="5" borderId="8" xfId="0" applyFont="1" applyFill="1" applyBorder="1" applyAlignment="1" applyProtection="1">
      <alignment horizontal="center" vertical="center"/>
      <protection locked="0"/>
    </xf>
    <xf numFmtId="176" fontId="4" fillId="4" borderId="17" xfId="0" applyNumberFormat="1" applyFont="1" applyFill="1" applyBorder="1" applyAlignment="1">
      <alignment horizontal="right" vertical="center"/>
    </xf>
    <xf numFmtId="176" fontId="4" fillId="4" borderId="12" xfId="0" applyNumberFormat="1" applyFont="1" applyFill="1" applyBorder="1" applyAlignment="1">
      <alignment horizontal="right" vertical="center"/>
    </xf>
    <xf numFmtId="176" fontId="4" fillId="4" borderId="17" xfId="0" applyNumberFormat="1" applyFont="1" applyFill="1" applyBorder="1" applyAlignment="1">
      <alignment horizontal="center" vertical="center"/>
    </xf>
    <xf numFmtId="176" fontId="4" fillId="4" borderId="12" xfId="0" applyNumberFormat="1" applyFont="1" applyFill="1" applyBorder="1" applyAlignment="1">
      <alignment horizontal="center" vertical="center"/>
    </xf>
    <xf numFmtId="176" fontId="4" fillId="0" borderId="17" xfId="0" applyNumberFormat="1" applyFont="1" applyBorder="1" applyAlignment="1" applyProtection="1">
      <alignment horizontal="right" vertical="center"/>
      <protection locked="0"/>
    </xf>
    <xf numFmtId="176" fontId="4" fillId="0" borderId="12" xfId="0" applyNumberFormat="1" applyFont="1" applyBorder="1" applyAlignment="1" applyProtection="1">
      <alignment horizontal="right" vertical="center"/>
      <protection locked="0"/>
    </xf>
    <xf numFmtId="177" fontId="4" fillId="4" borderId="17" xfId="0" applyNumberFormat="1" applyFont="1" applyFill="1" applyBorder="1">
      <alignment vertical="center"/>
    </xf>
    <xf numFmtId="177" fontId="4" fillId="4" borderId="12" xfId="0" applyNumberFormat="1" applyFont="1" applyFill="1" applyBorder="1">
      <alignment vertical="center"/>
    </xf>
    <xf numFmtId="176" fontId="4" fillId="4" borderId="17" xfId="0" applyNumberFormat="1" applyFont="1" applyFill="1" applyBorder="1">
      <alignment vertical="center"/>
    </xf>
    <xf numFmtId="176" fontId="4" fillId="4" borderId="12" xfId="0" applyNumberFormat="1" applyFont="1" applyFill="1" applyBorder="1">
      <alignment vertical="center"/>
    </xf>
    <xf numFmtId="177" fontId="4" fillId="4" borderId="17" xfId="0" applyNumberFormat="1" applyFont="1" applyFill="1" applyBorder="1" applyAlignment="1">
      <alignment horizontal="center" vertical="center"/>
    </xf>
    <xf numFmtId="177" fontId="4" fillId="4" borderId="12" xfId="0" applyNumberFormat="1" applyFont="1" applyFill="1" applyBorder="1" applyAlignment="1">
      <alignment horizontal="center" vertical="center"/>
    </xf>
    <xf numFmtId="0" fontId="4" fillId="0" borderId="18" xfId="0" applyFont="1" applyBorder="1" applyAlignment="1" applyProtection="1">
      <alignment horizontal="center" vertical="center"/>
      <protection locked="0"/>
    </xf>
    <xf numFmtId="0" fontId="4" fillId="0" borderId="19"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176" fontId="4" fillId="4" borderId="5" xfId="0" applyNumberFormat="1" applyFont="1" applyFill="1" applyBorder="1" applyAlignment="1">
      <alignment horizontal="center" vertical="center"/>
    </xf>
    <xf numFmtId="176" fontId="4" fillId="0" borderId="3" xfId="0" applyNumberFormat="1" applyFont="1" applyBorder="1" applyAlignment="1" applyProtection="1">
      <alignment horizontal="center" vertical="center"/>
      <protection locked="0"/>
    </xf>
    <xf numFmtId="176" fontId="4" fillId="0" borderId="6" xfId="0" applyNumberFormat="1" applyFont="1" applyBorder="1" applyAlignment="1" applyProtection="1">
      <alignment horizontal="center" vertical="center"/>
      <protection locked="0"/>
    </xf>
    <xf numFmtId="0" fontId="5" fillId="6" borderId="1" xfId="0" applyFont="1" applyFill="1" applyBorder="1" applyAlignment="1" applyProtection="1">
      <alignment horizontal="center" vertical="center"/>
      <protection locked="0"/>
    </xf>
    <xf numFmtId="0" fontId="5" fillId="6" borderId="2" xfId="0" applyFont="1" applyFill="1" applyBorder="1" applyAlignment="1" applyProtection="1">
      <alignment horizontal="center" vertical="center"/>
      <protection locked="0"/>
    </xf>
    <xf numFmtId="0" fontId="5" fillId="6" borderId="9"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7" borderId="9" xfId="0" applyFont="1" applyFill="1" applyBorder="1" applyAlignment="1" applyProtection="1">
      <alignment horizontal="center" vertical="top" textRotation="255" wrapText="1"/>
      <protection locked="0"/>
    </xf>
    <xf numFmtId="0" fontId="5" fillId="0" borderId="4" xfId="0" applyFont="1" applyBorder="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 fillId="3" borderId="1" xfId="2" applyFont="1" applyFill="1" applyBorder="1" applyAlignment="1" applyProtection="1">
      <alignment horizontal="center" vertical="center" wrapText="1"/>
      <protection locked="0"/>
    </xf>
    <xf numFmtId="0" fontId="2" fillId="3" borderId="9" xfId="2" applyFont="1" applyFill="1" applyBorder="1" applyAlignment="1" applyProtection="1">
      <alignment horizontal="center" vertical="center" wrapText="1"/>
      <protection locked="0"/>
    </xf>
    <xf numFmtId="0" fontId="2" fillId="3" borderId="8" xfId="2" applyFont="1" applyFill="1" applyBorder="1" applyAlignment="1" applyProtection="1">
      <alignment horizontal="center" vertical="center" wrapText="1"/>
      <protection locked="0"/>
    </xf>
  </cellXfs>
  <cellStyles count="9">
    <cellStyle name="Normal" xfId="3" xr:uid="{00000000-0005-0000-0000-000000000000}"/>
    <cellStyle name="パーセント" xfId="8" builtinId="5"/>
    <cellStyle name="桁区切り 2" xfId="5" xr:uid="{00000000-0005-0000-0000-000002000000}"/>
    <cellStyle name="標準" xfId="0" builtinId="0"/>
    <cellStyle name="標準 2" xfId="2" xr:uid="{00000000-0005-0000-0000-000004000000}"/>
    <cellStyle name="標準 2 2" xfId="7" xr:uid="{00000000-0005-0000-0000-000005000000}"/>
    <cellStyle name="標準 3" xfId="1" xr:uid="{00000000-0005-0000-0000-000006000000}"/>
    <cellStyle name="標準 3 3" xfId="4" xr:uid="{00000000-0005-0000-0000-000007000000}"/>
    <cellStyle name="標準 4" xfId="6" xr:uid="{00000000-0005-0000-0000-000008000000}"/>
  </cellStyles>
  <dxfs count="35">
    <dxf>
      <font>
        <b/>
        <i val="0"/>
        <color rgb="FFFF0000"/>
      </font>
    </dxf>
    <dxf>
      <font>
        <b/>
        <i val="0"/>
        <color rgb="FFFF0000"/>
      </font>
    </dxf>
    <dxf>
      <fill>
        <patternFill>
          <bgColor rgb="FF00B0F0"/>
        </patternFill>
      </fill>
    </dxf>
    <dxf>
      <fill>
        <patternFill>
          <bgColor rgb="FFFFC000"/>
        </patternFill>
      </fill>
    </dxf>
    <dxf>
      <fill>
        <patternFill>
          <bgColor rgb="FF00B0F0"/>
        </patternFill>
      </fill>
    </dxf>
    <dxf>
      <fill>
        <patternFill>
          <bgColor rgb="FF92D050"/>
        </patternFill>
      </fill>
    </dxf>
    <dxf>
      <fill>
        <patternFill>
          <bgColor rgb="FF92D050"/>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patternType="solid">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patternType="solid">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patternType="solid">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theme="1" tint="0.249977111117893"/>
        </patternFill>
      </fill>
    </dxf>
    <dxf>
      <fill>
        <patternFill>
          <bgColor theme="1" tint="0.24994659260841701"/>
        </patternFill>
      </fill>
    </dxf>
    <dxf>
      <fill>
        <patternFill>
          <bgColor rgb="FFFFC000"/>
        </patternFill>
      </fill>
    </dxf>
  </dxfs>
  <tableStyles count="0" defaultTableStyle="TableStyleMedium2" defaultPivotStyle="PivotStyleLight16"/>
  <colors>
    <mruColors>
      <color rgb="FFEB6E19"/>
      <color rgb="FFE26714"/>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charts/_rels/chart1.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s>
</file>

<file path=xl/charts/_rels/chart11.xml.rels><?xml version="1.0" encoding="UTF-8" standalone="yes"?><Relationships xmlns="http://schemas.openxmlformats.org/package/2006/relationships"><Relationship Id="rId1" Target="../theme/themeOverride4.xml" Type="http://schemas.openxmlformats.org/officeDocument/2006/relationships/themeOverride"/></Relationships>
</file>

<file path=xl/charts/_rels/chart12.xml.rels><?xml version="1.0" encoding="UTF-8" standalone="yes"?><Relationships xmlns="http://schemas.openxmlformats.org/package/2006/relationships"><Relationship Id="rId1" Target="../theme/themeOverride5.xml" Type="http://schemas.openxmlformats.org/officeDocument/2006/relationships/themeOverride"/></Relationships>
</file>

<file path=xl/charts/_rels/chart13.xml.rels><?xml version="1.0" encoding="UTF-8" standalone="yes"?><Relationships xmlns="http://schemas.openxmlformats.org/package/2006/relationships"><Relationship Id="rId1" Target="../theme/themeOverride6.xml" Type="http://schemas.openxmlformats.org/officeDocument/2006/relationships/themeOverride"/></Relationships>
</file>

<file path=xl/charts/_rels/chart14.xml.rels><?xml version="1.0" encoding="UTF-8" standalone="yes"?><Relationships xmlns="http://schemas.openxmlformats.org/package/2006/relationships"><Relationship Id="rId1" Target="style2.xml" Type="http://schemas.microsoft.com/office/2011/relationships/chartStyle"/><Relationship Id="rId2" Target="colors2.xml" Type="http://schemas.microsoft.com/office/2011/relationships/chartColorStyle"/></Relationships>
</file>

<file path=xl/charts/_rels/chart15.xml.rels><?xml version="1.0" encoding="UTF-8" standalone="yes"?><Relationships xmlns="http://schemas.openxmlformats.org/package/2006/relationships"><Relationship Id="rId1" Target="style3.xml" Type="http://schemas.microsoft.com/office/2011/relationships/chartStyle"/><Relationship Id="rId2" Target="colors3.xml" Type="http://schemas.microsoft.com/office/2011/relationships/chartColorStyle"/></Relationships>
</file>

<file path=xl/charts/_rels/chart16.xml.rels><?xml version="1.0" encoding="UTF-8" standalone="yes"?><Relationships xmlns="http://schemas.openxmlformats.org/package/2006/relationships"><Relationship Id="rId1" Target="../theme/themeOverride7.xml" Type="http://schemas.openxmlformats.org/officeDocument/2006/relationships/themeOverride"/></Relationships>
</file>

<file path=xl/charts/_rels/chart17.xml.rels><?xml version="1.0" encoding="UTF-8" standalone="yes"?><Relationships xmlns="http://schemas.openxmlformats.org/package/2006/relationships"><Relationship Id="rId1" Target="../theme/themeOverride8.xml" Type="http://schemas.openxmlformats.org/officeDocument/2006/relationships/themeOverride"/></Relationships>
</file>

<file path=xl/charts/_rels/chart18.xml.rels><?xml version="1.0" encoding="UTF-8" standalone="yes"?><Relationships xmlns="http://schemas.openxmlformats.org/package/2006/relationships"><Relationship Id="rId1" Target="../theme/themeOverride9.xml" Type="http://schemas.openxmlformats.org/officeDocument/2006/relationships/themeOverride"/></Relationships>
</file>

<file path=xl/charts/_rels/chart19.xml.rels><?xml version="1.0" encoding="UTF-8" standalone="yes"?><Relationships xmlns="http://schemas.openxmlformats.org/package/2006/relationships"><Relationship Id="rId1" Target="../theme/themeOverride10.xml" Type="http://schemas.openxmlformats.org/officeDocument/2006/relationships/themeOverride"/></Relationships>
</file>

<file path=xl/charts/_rels/chart20.xml.rels><?xml version="1.0" encoding="UTF-8" standalone="yes"?><Relationships xmlns="http://schemas.openxmlformats.org/package/2006/relationships"><Relationship Id="rId1" Target="../theme/themeOverride11.xml" Type="http://schemas.openxmlformats.org/officeDocument/2006/relationships/themeOverride"/></Relationships>
</file>

<file path=xl/charts/_rels/chart21.xml.rels><?xml version="1.0" encoding="UTF-8" standalone="yes"?><Relationships xmlns="http://schemas.openxmlformats.org/package/2006/relationships"><Relationship Id="rId1" Target="../theme/themeOverride12.xml" Type="http://schemas.openxmlformats.org/officeDocument/2006/relationships/themeOverride"/></Relationships>
</file>

<file path=xl/charts/_rels/chart22.xml.rels><?xml version="1.0" encoding="UTF-8" standalone="yes"?><Relationships xmlns="http://schemas.openxmlformats.org/package/2006/relationships"><Relationship Id="rId1" Target="../theme/themeOverride13.xml" Type="http://schemas.openxmlformats.org/officeDocument/2006/relationships/themeOverride"/></Relationships>
</file>

<file path=xl/charts/_rels/chart23.xml.rels><?xml version="1.0" encoding="UTF-8" standalone="yes"?><Relationships xmlns="http://schemas.openxmlformats.org/package/2006/relationships"><Relationship Id="rId1" Target="../theme/themeOverride14.xml" Type="http://schemas.openxmlformats.org/officeDocument/2006/relationships/themeOverride"/></Relationships>
</file>

<file path=xl/charts/_rels/chart24.xml.rels><?xml version="1.0" encoding="UTF-8" standalone="yes"?><Relationships xmlns="http://schemas.openxmlformats.org/package/2006/relationships"><Relationship Id="rId1" Target="../theme/themeOverride15.xml" Type="http://schemas.openxmlformats.org/officeDocument/2006/relationships/themeOverride"/></Relationships>
</file>

<file path=xl/charts/_rels/chart25.xml.rels><?xml version="1.0" encoding="UTF-8" standalone="yes"?><Relationships xmlns="http://schemas.openxmlformats.org/package/2006/relationships"><Relationship Id="rId1" Target="../theme/themeOverride16.xml" Type="http://schemas.openxmlformats.org/officeDocument/2006/relationships/themeOverride"/></Relationships>
</file>

<file path=xl/charts/_rels/chart26.xml.rels><?xml version="1.0" encoding="UTF-8" standalone="yes"?><Relationships xmlns="http://schemas.openxmlformats.org/package/2006/relationships"><Relationship Id="rId1" Target="../theme/themeOverride17.xml" Type="http://schemas.openxmlformats.org/officeDocument/2006/relationships/themeOverride"/></Relationships>
</file>

<file path=xl/charts/_rels/chart27.xml.rels><?xml version="1.0" encoding="UTF-8" standalone="yes"?><Relationships xmlns="http://schemas.openxmlformats.org/package/2006/relationships"><Relationship Id="rId1" Target="../theme/themeOverride18.xml" Type="http://schemas.openxmlformats.org/officeDocument/2006/relationships/themeOverride"/></Relationships>
</file>

<file path=xl/charts/_rels/chart28.xml.rels><?xml version="1.0" encoding="UTF-8" standalone="yes"?><Relationships xmlns="http://schemas.openxmlformats.org/package/2006/relationships"><Relationship Id="rId1" Target="../theme/themeOverride19.xml" Type="http://schemas.openxmlformats.org/officeDocument/2006/relationships/themeOverride"/></Relationships>
</file>

<file path=xl/charts/_rels/chart29.xml.rels><?xml version="1.0" encoding="UTF-8" standalone="yes"?><Relationships xmlns="http://schemas.openxmlformats.org/package/2006/relationships"><Relationship Id="rId1" Target="../theme/themeOverride20.xml" Type="http://schemas.openxmlformats.org/officeDocument/2006/relationships/themeOverride"/></Relationships>
</file>

<file path=xl/charts/_rels/chart30.xml.rels><?xml version="1.0" encoding="UTF-8" standalone="yes"?><Relationships xmlns="http://schemas.openxmlformats.org/package/2006/relationships"><Relationship Id="rId1" Target="../theme/themeOverride21.xml" Type="http://schemas.openxmlformats.org/officeDocument/2006/relationships/themeOverride"/></Relationships>
</file>

<file path=xl/charts/_rels/chart31.xml.rels><?xml version="1.0" encoding="UTF-8" standalone="yes"?><Relationships xmlns="http://schemas.openxmlformats.org/package/2006/relationships"><Relationship Id="rId1" Target="../theme/themeOverride22.xml" Type="http://schemas.openxmlformats.org/officeDocument/2006/relationships/themeOverride"/></Relationships>
</file>

<file path=xl/charts/_rels/chart32.xml.rels><?xml version="1.0" encoding="UTF-8" standalone="yes"?><Relationships xmlns="http://schemas.openxmlformats.org/package/2006/relationships"><Relationship Id="rId1" Target="../theme/themeOverride23.xml" Type="http://schemas.openxmlformats.org/officeDocument/2006/relationships/themeOverride"/></Relationships>
</file>

<file path=xl/charts/_rels/chart33.xml.rels><?xml version="1.0" encoding="UTF-8" standalone="yes"?><Relationships xmlns="http://schemas.openxmlformats.org/package/2006/relationships"><Relationship Id="rId1" Target="../theme/themeOverride24.xml" Type="http://schemas.openxmlformats.org/officeDocument/2006/relationships/themeOverride"/></Relationships>
</file>

<file path=xl/charts/_rels/chart34.xml.rels><?xml version="1.0" encoding="UTF-8" standalone="yes"?><Relationships xmlns="http://schemas.openxmlformats.org/package/2006/relationships"><Relationship Id="rId1" Target="../theme/themeOverride25.xml" Type="http://schemas.openxmlformats.org/officeDocument/2006/relationships/themeOverride"/></Relationships>
</file>

<file path=xl/charts/_rels/chart35.xml.rels><?xml version="1.0" encoding="UTF-8" standalone="yes"?><Relationships xmlns="http://schemas.openxmlformats.org/package/2006/relationships"><Relationship Id="rId1" Target="../theme/themeOverride26.xml" Type="http://schemas.openxmlformats.org/officeDocument/2006/relationships/themeOverride"/></Relationships>
</file>

<file path=xl/charts/_rels/chart6.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7.xml.rels><?xml version="1.0" encoding="UTF-8" standalone="yes"?><Relationships xmlns="http://schemas.openxmlformats.org/package/2006/relationships"><Relationship Id="rId1" Target="../theme/themeOverride2.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3.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①本庁舎の清掃</a:t>
            </a:r>
            <a:r>
              <a:rPr lang="ja-JP" altLang="en-US" sz="1400" b="0" i="0" u="none" strike="noStrike" baseline="0"/>
              <a:t> </a:t>
            </a:r>
            <a:endParaRPr lang="ja-JP" alt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FEA-4BFA-B16A-6BC46F411FA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FEA-4BFA-B16A-6BC46F411FA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FEA-4BFA-B16A-6BC46F411FA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3FEA-4BFA-B16A-6BC46F411FA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'調査票① （修正前）'!$E$59:$E$62</c:f>
              <c:numCache>
                <c:formatCode>General</c:formatCode>
                <c:ptCount val="4"/>
                <c:pt idx="0">
                  <c:v>30</c:v>
                </c:pt>
                <c:pt idx="1">
                  <c:v>1</c:v>
                </c:pt>
                <c:pt idx="2">
                  <c:v>2</c:v>
                </c:pt>
                <c:pt idx="3">
                  <c:v>13</c:v>
                </c:pt>
              </c:numCache>
            </c:numRef>
          </c:val>
          <c:extLst>
            <c:ext xmlns:c16="http://schemas.microsoft.com/office/drawing/2014/chart" uri="{C3380CC4-5D6E-409C-BE32-E72D297353CC}">
              <c16:uniqueId val="{00000000-DFFF-4DD6-902B-2439CDC5BAAD}"/>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b="0" i="0" u="none" strike="noStrike" baseline="0">
                <a:effectLst/>
              </a:rPr>
              <a:t>⑫道路維持補修・清掃等</a:t>
            </a:r>
            <a:r>
              <a:rPr lang="ja-JP" altLang="en-US" sz="1100" b="0" i="0" u="none" strike="noStrike" baseline="0"/>
              <a:t> </a:t>
            </a:r>
            <a:endParaRPr lang="ja-JP" altLang="en-US" sz="11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（修正前）'!$AR$59:$AR$63</c:f>
              <c:numCache>
                <c:formatCode>General</c:formatCode>
                <c:ptCount val="5"/>
                <c:pt idx="0">
                  <c:v>39</c:v>
                </c:pt>
                <c:pt idx="1">
                  <c:v>2</c:v>
                </c:pt>
                <c:pt idx="2">
                  <c:v>1</c:v>
                </c:pt>
                <c:pt idx="3">
                  <c:v>4</c:v>
                </c:pt>
              </c:numCache>
            </c:numRef>
          </c:val>
          <c:extLst>
            <c:ext xmlns:c16="http://schemas.microsoft.com/office/drawing/2014/chart" uri="{C3380CC4-5D6E-409C-BE32-E72D297353CC}">
              <c16:uniqueId val="{00000000-BBE3-4F54-900A-6B892206610D}"/>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BBE3-4F54-900A-6B892206610D}"/>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BBE3-4F54-900A-6B892206610D}"/>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BBE3-4F54-900A-6B892206610D}"/>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900" b="0" i="0" u="none" strike="noStrike" baseline="0">
                <a:effectLst/>
              </a:rPr>
              <a:t>⑮情報処理・庁内情報システム維持</a:t>
            </a:r>
            <a:r>
              <a:rPr lang="ja-JP" altLang="en-US" sz="900" b="0" i="0" u="none" strike="noStrike" baseline="0"/>
              <a:t> </a:t>
            </a:r>
            <a:endParaRPr lang="ja-JP" altLang="en-US" sz="9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（修正前）'!$BA$59:$BA$63</c:f>
              <c:numCache>
                <c:formatCode>General</c:formatCode>
                <c:ptCount val="5"/>
                <c:pt idx="0">
                  <c:v>31</c:v>
                </c:pt>
                <c:pt idx="1">
                  <c:v>0</c:v>
                </c:pt>
                <c:pt idx="2">
                  <c:v>4</c:v>
                </c:pt>
                <c:pt idx="3">
                  <c:v>11</c:v>
                </c:pt>
              </c:numCache>
            </c:numRef>
          </c:val>
          <c:extLst>
            <c:ext xmlns:c16="http://schemas.microsoft.com/office/drawing/2014/chart" uri="{C3380CC4-5D6E-409C-BE32-E72D297353CC}">
              <c16:uniqueId val="{00000000-9E4C-47F3-8803-5F804EB2F936}"/>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9E4C-47F3-8803-5F804EB2F936}"/>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9E4C-47F3-8803-5F804EB2F936}"/>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9E4C-47F3-8803-5F804EB2F936}"/>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b="0" i="0" u="none" strike="noStrike" baseline="0">
                <a:effectLst/>
              </a:rPr>
              <a:t>⑯ホームページ作成・運営</a:t>
            </a:r>
            <a:r>
              <a:rPr lang="ja-JP" altLang="en-US" sz="1200" b="0" i="0" u="none" strike="noStrike" baseline="0"/>
              <a:t> </a:t>
            </a:r>
            <a:endParaRPr lang="ja-JP" altLang="en-US" sz="12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（修正前）'!$BD$59:$BD$63</c:f>
              <c:numCache>
                <c:formatCode>General</c:formatCode>
                <c:ptCount val="5"/>
                <c:pt idx="0">
                  <c:v>23</c:v>
                </c:pt>
                <c:pt idx="1">
                  <c:v>1</c:v>
                </c:pt>
                <c:pt idx="2">
                  <c:v>5</c:v>
                </c:pt>
                <c:pt idx="3">
                  <c:v>17</c:v>
                </c:pt>
              </c:numCache>
            </c:numRef>
          </c:val>
          <c:extLst>
            <c:ext xmlns:c16="http://schemas.microsoft.com/office/drawing/2014/chart" uri="{C3380CC4-5D6E-409C-BE32-E72D297353CC}">
              <c16:uniqueId val="{00000000-BB59-4D9C-825E-CE771B1BFDFB}"/>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BB59-4D9C-825E-CE771B1BFDFB}"/>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BB59-4D9C-825E-CE771B1BFDFB}"/>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BB59-4D9C-825E-CE771B1BFDFB}"/>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ja-JP" altLang="en-US" sz="1200" b="0" i="0" u="none" strike="noStrike" baseline="0">
                <a:effectLst/>
              </a:rPr>
              <a:t>⑰調査・集計</a:t>
            </a:r>
            <a:r>
              <a:rPr lang="ja-JP" altLang="en-US" sz="1200" b="0" i="0" u="none" strike="noStrike" baseline="0"/>
              <a:t> </a:t>
            </a:r>
            <a:endParaRPr lang="ja-JP" altLang="en-US" sz="12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（修正前）'!$BG$59:$BG$63</c:f>
              <c:numCache>
                <c:formatCode>General</c:formatCode>
                <c:ptCount val="5"/>
                <c:pt idx="0">
                  <c:v>29</c:v>
                </c:pt>
                <c:pt idx="1">
                  <c:v>0</c:v>
                </c:pt>
                <c:pt idx="2">
                  <c:v>3</c:v>
                </c:pt>
                <c:pt idx="3">
                  <c:v>9</c:v>
                </c:pt>
              </c:numCache>
            </c:numRef>
          </c:val>
          <c:extLst>
            <c:ext xmlns:c16="http://schemas.microsoft.com/office/drawing/2014/chart" uri="{C3380CC4-5D6E-409C-BE32-E72D297353CC}">
              <c16:uniqueId val="{00000000-93F4-4DE2-91D0-DBB22D558F09}"/>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93F4-4DE2-91D0-DBB22D558F09}"/>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93F4-4DE2-91D0-DBB22D558F09}"/>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93F4-4DE2-91D0-DBB22D558F09}"/>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①体育館</a:t>
            </a:r>
            <a:r>
              <a:rPr lang="ja-JP" altLang="en-US" sz="1400" b="0" i="0" u="none" strike="noStrike" baseline="0"/>
              <a:t> </a:t>
            </a:r>
            <a:endParaRPr lang="ja-JP" alt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ADE-40E9-91ED-304580687AF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ADE-40E9-91ED-304580687AF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ADE-40E9-91ED-304580687AF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ADE-40E9-91ED-304580687AF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'調査票① （修正前）'!$BK$59:$BK$62</c:f>
              <c:numCache>
                <c:formatCode>General</c:formatCode>
                <c:ptCount val="4"/>
                <c:pt idx="0">
                  <c:v>33</c:v>
                </c:pt>
                <c:pt idx="1">
                  <c:v>1</c:v>
                </c:pt>
                <c:pt idx="2">
                  <c:v>6</c:v>
                </c:pt>
                <c:pt idx="3">
                  <c:v>3</c:v>
                </c:pt>
              </c:numCache>
            </c:numRef>
          </c:val>
          <c:extLst>
            <c:ext xmlns:c16="http://schemas.microsoft.com/office/drawing/2014/chart" uri="{C3380CC4-5D6E-409C-BE32-E72D297353CC}">
              <c16:uniqueId val="{00000008-8F0A-4526-B856-B4A8F067560D}"/>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r>
              <a:rPr lang="ja-JP" altLang="en-US" sz="900" b="0" i="0" u="none" strike="noStrike" baseline="0">
                <a:effectLst/>
              </a:rPr>
              <a:t>②競技場（野球場、テニスコート等）</a:t>
            </a:r>
            <a:r>
              <a:rPr lang="ja-JP" altLang="en-US" sz="900" b="0" i="0" u="none" strike="noStrike" baseline="0"/>
              <a:t> </a:t>
            </a:r>
            <a:endParaRPr lang="ja-JP" altLang="en-US" sz="900"/>
          </a:p>
        </c:rich>
      </c:tx>
      <c:overlay val="0"/>
      <c:spPr>
        <a:noFill/>
        <a:ln>
          <a:noFill/>
        </a:ln>
        <a:effectLst/>
      </c:spPr>
      <c:txPr>
        <a:bodyPr rot="0" spcFirstLastPara="1" vertOverflow="ellipsis" vert="horz" wrap="square" anchor="ctr" anchorCtr="1"/>
        <a:lstStyle/>
        <a:p>
          <a:pPr>
            <a:defRPr sz="9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E5B-4719-8DF2-5495B8E43A7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E5B-4719-8DF2-5495B8E43A7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E5B-4719-8DF2-5495B8E43A7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E5B-4719-8DF2-5495B8E43A7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'調査票① （修正前）'!$BO$59:$BO$62</c:f>
              <c:numCache>
                <c:formatCode>General</c:formatCode>
                <c:ptCount val="4"/>
                <c:pt idx="0">
                  <c:v>31</c:v>
                </c:pt>
                <c:pt idx="1">
                  <c:v>2</c:v>
                </c:pt>
                <c:pt idx="2">
                  <c:v>6</c:v>
                </c:pt>
                <c:pt idx="3">
                  <c:v>3</c:v>
                </c:pt>
              </c:numCache>
            </c:numRef>
          </c:val>
          <c:extLst>
            <c:ext xmlns:c16="http://schemas.microsoft.com/office/drawing/2014/chart" uri="{C3380CC4-5D6E-409C-BE32-E72D297353CC}">
              <c16:uniqueId val="{00000008-6CF0-48F9-9E96-0DD23A39E632}"/>
            </c:ext>
          </c:extLst>
        </c:ser>
        <c:dLbls>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③プール</a:t>
            </a:r>
            <a:r>
              <a:rPr lang="ja-JP" altLang="en-US" sz="1400" b="0" i="0" u="none" strike="noStrike" baseline="0"/>
              <a:t> </a:t>
            </a:r>
            <a:endParaRPr lang="ja-JP" altLang="en-US" sz="14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（修正前）'!$BS$59:$BS$63</c:f>
              <c:numCache>
                <c:formatCode>General</c:formatCode>
                <c:ptCount val="5"/>
                <c:pt idx="0">
                  <c:v>22</c:v>
                </c:pt>
                <c:pt idx="1">
                  <c:v>1</c:v>
                </c:pt>
                <c:pt idx="2">
                  <c:v>2</c:v>
                </c:pt>
                <c:pt idx="3">
                  <c:v>2</c:v>
                </c:pt>
              </c:numCache>
            </c:numRef>
          </c:val>
          <c:extLst>
            <c:ext xmlns:c16="http://schemas.microsoft.com/office/drawing/2014/chart" uri="{C3380CC4-5D6E-409C-BE32-E72D297353CC}">
              <c16:uniqueId val="{00000000-EF9F-4925-908E-CFB87F1A89DB}"/>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EF9F-4925-908E-CFB87F1A89DB}"/>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EF9F-4925-908E-CFB87F1A89DB}"/>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EF9F-4925-908E-CFB87F1A89DB}"/>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④海水浴場</a:t>
            </a:r>
            <a:r>
              <a:rPr lang="ja-JP" altLang="en-US" sz="1400" b="0" i="0" u="none" strike="noStrike" baseline="0"/>
              <a:t> </a:t>
            </a:r>
            <a:endParaRPr lang="ja-JP" altLang="en-US" sz="14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（修正前）'!$BW$59:$BW$63</c:f>
              <c:numCache>
                <c:formatCode>General</c:formatCode>
                <c:ptCount val="5"/>
                <c:pt idx="0">
                  <c:v>3</c:v>
                </c:pt>
                <c:pt idx="1">
                  <c:v>0</c:v>
                </c:pt>
                <c:pt idx="2">
                  <c:v>1</c:v>
                </c:pt>
                <c:pt idx="3">
                  <c:v>1</c:v>
                </c:pt>
              </c:numCache>
            </c:numRef>
          </c:val>
          <c:extLst>
            <c:ext xmlns:c16="http://schemas.microsoft.com/office/drawing/2014/chart" uri="{C3380CC4-5D6E-409C-BE32-E72D297353CC}">
              <c16:uniqueId val="{00000000-BCD3-4DC7-AAB6-6C3A90EEF606}"/>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BCD3-4DC7-AAB6-6C3A90EEF606}"/>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BCD3-4DC7-AAB6-6C3A90EEF606}"/>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BCD3-4DC7-AAB6-6C3A90EEF606}"/>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800" b="0" i="0" u="none" strike="noStrike" kern="1200" spc="0" baseline="0">
                <a:solidFill>
                  <a:schemeClr val="tx1">
                    <a:lumMod val="65000"/>
                    <a:lumOff val="35000"/>
                  </a:schemeClr>
                </a:solidFill>
                <a:latin typeface="+mn-lt"/>
                <a:ea typeface="+mn-ea"/>
                <a:cs typeface="+mn-cs"/>
              </a:defRPr>
            </a:pPr>
            <a:r>
              <a:rPr lang="ja-JP" altLang="en-US" sz="800" b="0" i="0" u="none" strike="noStrike" baseline="0">
                <a:effectLst/>
              </a:rPr>
              <a:t>⑤宿泊休養施設（ホテル、国民宿舎等）</a:t>
            </a:r>
            <a:r>
              <a:rPr lang="ja-JP" altLang="en-US" sz="8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（修正前）'!$CA$59:$CA$63</c:f>
              <c:numCache>
                <c:formatCode>General</c:formatCode>
                <c:ptCount val="5"/>
                <c:pt idx="0">
                  <c:v>9</c:v>
                </c:pt>
                <c:pt idx="1">
                  <c:v>1</c:v>
                </c:pt>
                <c:pt idx="2">
                  <c:v>0</c:v>
                </c:pt>
                <c:pt idx="3">
                  <c:v>1</c:v>
                </c:pt>
              </c:numCache>
            </c:numRef>
          </c:val>
          <c:extLst>
            <c:ext xmlns:c16="http://schemas.microsoft.com/office/drawing/2014/chart" uri="{C3380CC4-5D6E-409C-BE32-E72D297353CC}">
              <c16:uniqueId val="{00000000-BDE5-4A5C-8650-217BDA5C1F21}"/>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BDE5-4A5C-8650-217BDA5C1F21}"/>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BDE5-4A5C-8650-217BDA5C1F21}"/>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BDE5-4A5C-8650-217BDA5C1F21}"/>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900" b="0" i="0" u="none" strike="noStrike" baseline="0">
                <a:effectLst/>
              </a:rPr>
              <a:t>⑥休養施設（公衆浴場、海・山の家等）</a:t>
            </a:r>
            <a:r>
              <a:rPr lang="ja-JP" altLang="en-US" sz="900" b="0" i="0" u="none" strike="noStrike" baseline="0"/>
              <a:t> </a:t>
            </a:r>
            <a:endParaRPr lang="ja-JP" altLang="en-US" sz="9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（修正前）'!$CE$59:$CE$63</c:f>
              <c:numCache>
                <c:formatCode>General</c:formatCode>
                <c:ptCount val="5"/>
                <c:pt idx="0">
                  <c:v>5</c:v>
                </c:pt>
                <c:pt idx="1">
                  <c:v>0</c:v>
                </c:pt>
                <c:pt idx="2">
                  <c:v>2</c:v>
                </c:pt>
                <c:pt idx="3">
                  <c:v>2</c:v>
                </c:pt>
              </c:numCache>
            </c:numRef>
          </c:val>
          <c:extLst>
            <c:ext xmlns:c16="http://schemas.microsoft.com/office/drawing/2014/chart" uri="{C3380CC4-5D6E-409C-BE32-E72D297353CC}">
              <c16:uniqueId val="{00000000-54F1-4FE3-B9B5-444F127ED4D6}"/>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54F1-4FE3-B9B5-444F127ED4D6}"/>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54F1-4FE3-B9B5-444F127ED4D6}"/>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54F1-4FE3-B9B5-444F127ED4D6}"/>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②本庁舎の夜間警備</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1"/>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（修正前）'!$H$59:$H$62</c:f>
              <c:numCache>
                <c:formatCode>General</c:formatCode>
                <c:ptCount val="4"/>
                <c:pt idx="0">
                  <c:v>29</c:v>
                </c:pt>
                <c:pt idx="1">
                  <c:v>3</c:v>
                </c:pt>
                <c:pt idx="2">
                  <c:v>2</c:v>
                </c:pt>
                <c:pt idx="3">
                  <c:v>12</c:v>
                </c:pt>
              </c:numCache>
            </c:numRef>
          </c:val>
          <c:extLst>
            <c:ext xmlns:c16="http://schemas.microsoft.com/office/drawing/2014/chart" uri="{C3380CC4-5D6E-409C-BE32-E72D297353CC}">
              <c16:uniqueId val="{00000013-0ABC-4A70-9912-A61BDD1B52AE}"/>
            </c:ext>
          </c:extLst>
        </c:ser>
        <c:ser>
          <c:idx val="0"/>
          <c:order val="1"/>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'調査票① （修正前）'!$H$59:$H$62</c:f>
              <c:numCache>
                <c:formatCode>General</c:formatCode>
                <c:ptCount val="4"/>
                <c:pt idx="0">
                  <c:v>29</c:v>
                </c:pt>
                <c:pt idx="1">
                  <c:v>3</c:v>
                </c:pt>
                <c:pt idx="2">
                  <c:v>2</c:v>
                </c:pt>
                <c:pt idx="3">
                  <c:v>12</c:v>
                </c:pt>
              </c:numCache>
            </c:numRef>
          </c:val>
          <c:extLst>
            <c:ext xmlns:c16="http://schemas.microsoft.com/office/drawing/2014/chart" uri="{C3380CC4-5D6E-409C-BE32-E72D297353CC}">
              <c16:uniqueId val="{00000012-0ABC-4A70-9912-A61BDD1B52AE}"/>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⑦キャンプ場等</a:t>
            </a:r>
            <a:r>
              <a:rPr lang="ja-JP" altLang="en-US" sz="1400" b="0" i="0" u="none" strike="noStrike" baseline="0"/>
              <a:t> </a:t>
            </a:r>
            <a:endParaRPr lang="ja-JP" altLang="en-US" sz="9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（修正前）'!$CI$59:$CI$63</c:f>
              <c:numCache>
                <c:formatCode>General</c:formatCode>
                <c:ptCount val="5"/>
                <c:pt idx="0">
                  <c:v>13</c:v>
                </c:pt>
                <c:pt idx="1">
                  <c:v>1</c:v>
                </c:pt>
                <c:pt idx="2">
                  <c:v>6</c:v>
                </c:pt>
                <c:pt idx="3">
                  <c:v>2</c:v>
                </c:pt>
              </c:numCache>
            </c:numRef>
          </c:val>
          <c:extLst>
            <c:ext xmlns:c16="http://schemas.microsoft.com/office/drawing/2014/chart" uri="{C3380CC4-5D6E-409C-BE32-E72D297353CC}">
              <c16:uniqueId val="{00000000-D9B9-4269-8ED1-8BBF0BADD284}"/>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D9B9-4269-8ED1-8BBF0BADD284}"/>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D9B9-4269-8ED1-8BBF0BADD284}"/>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D9B9-4269-8ED1-8BBF0BADD284}"/>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⑧産業情報提供施設</a:t>
            </a:r>
            <a:r>
              <a:rPr lang="ja-JP" altLang="en-US" sz="1400" b="0" i="0" u="none" strike="noStrike" baseline="0"/>
              <a:t> </a:t>
            </a:r>
            <a:endParaRPr lang="ja-JP" altLang="en-US" sz="9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（修正前）'!$CM$59:$CM$63</c:f>
              <c:numCache>
                <c:formatCode>General</c:formatCode>
                <c:ptCount val="5"/>
                <c:pt idx="0">
                  <c:v>14</c:v>
                </c:pt>
                <c:pt idx="1">
                  <c:v>0</c:v>
                </c:pt>
                <c:pt idx="2">
                  <c:v>2</c:v>
                </c:pt>
                <c:pt idx="3">
                  <c:v>3</c:v>
                </c:pt>
              </c:numCache>
            </c:numRef>
          </c:val>
          <c:extLst>
            <c:ext xmlns:c16="http://schemas.microsoft.com/office/drawing/2014/chart" uri="{C3380CC4-5D6E-409C-BE32-E72D297353CC}">
              <c16:uniqueId val="{00000000-21E9-4EA4-B2DA-096A5A3FAA7E}"/>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21E9-4EA4-B2DA-096A5A3FAA7E}"/>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21E9-4EA4-B2DA-096A5A3FAA7E}"/>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21E9-4EA4-B2DA-096A5A3FAA7E}"/>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200" b="0" i="0" u="none" strike="noStrike" baseline="0">
                <a:effectLst/>
              </a:rPr>
              <a:t>⑨展示場施設、見本市施設</a:t>
            </a:r>
            <a:r>
              <a:rPr lang="ja-JP" altLang="en-US" sz="12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（修正前）'!$CQ$59:$CQ$63</c:f>
              <c:numCache>
                <c:formatCode>General</c:formatCode>
                <c:ptCount val="5"/>
                <c:pt idx="0">
                  <c:v>16</c:v>
                </c:pt>
                <c:pt idx="1">
                  <c:v>2</c:v>
                </c:pt>
                <c:pt idx="2">
                  <c:v>4</c:v>
                </c:pt>
                <c:pt idx="3">
                  <c:v>3</c:v>
                </c:pt>
              </c:numCache>
            </c:numRef>
          </c:val>
          <c:extLst>
            <c:ext xmlns:c16="http://schemas.microsoft.com/office/drawing/2014/chart" uri="{C3380CC4-5D6E-409C-BE32-E72D297353CC}">
              <c16:uniqueId val="{00000000-6FC4-4F6A-8996-2060077E4546}"/>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6FC4-4F6A-8996-2060077E4546}"/>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6FC4-4F6A-8996-2060077E4546}"/>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6FC4-4F6A-8996-2060077E4546}"/>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⑩開放型研究施設等</a:t>
            </a:r>
            <a:r>
              <a:rPr lang="ja-JP" altLang="en-US" sz="14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（修正前）'!$CU$59:$CU$63</c:f>
              <c:numCache>
                <c:formatCode>General</c:formatCode>
                <c:ptCount val="5"/>
                <c:pt idx="0">
                  <c:v>12</c:v>
                </c:pt>
                <c:pt idx="1">
                  <c:v>1</c:v>
                </c:pt>
                <c:pt idx="2">
                  <c:v>2</c:v>
                </c:pt>
                <c:pt idx="3">
                  <c:v>1</c:v>
                </c:pt>
              </c:numCache>
            </c:numRef>
          </c:val>
          <c:extLst>
            <c:ext xmlns:c16="http://schemas.microsoft.com/office/drawing/2014/chart" uri="{C3380CC4-5D6E-409C-BE32-E72D297353CC}">
              <c16:uniqueId val="{00000000-D3D1-42DB-B3A2-452B3DCD9267}"/>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D3D1-42DB-B3A2-452B3DCD9267}"/>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D3D1-42DB-B3A2-452B3DCD9267}"/>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D3D1-42DB-B3A2-452B3DCD9267}"/>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⑪大規模公園</a:t>
            </a:r>
            <a:r>
              <a:rPr lang="ja-JP" altLang="en-US" sz="14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（修正前）'!$CY$59:$CY$63</c:f>
              <c:numCache>
                <c:formatCode>General</c:formatCode>
                <c:ptCount val="5"/>
                <c:pt idx="0">
                  <c:v>33</c:v>
                </c:pt>
                <c:pt idx="1">
                  <c:v>2</c:v>
                </c:pt>
                <c:pt idx="2">
                  <c:v>6</c:v>
                </c:pt>
                <c:pt idx="3">
                  <c:v>2</c:v>
                </c:pt>
              </c:numCache>
            </c:numRef>
          </c:val>
          <c:extLst>
            <c:ext xmlns:c16="http://schemas.microsoft.com/office/drawing/2014/chart" uri="{C3380CC4-5D6E-409C-BE32-E72D297353CC}">
              <c16:uniqueId val="{00000000-4423-4BE2-B3A0-DD378D325063}"/>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4423-4BE2-B3A0-DD378D325063}"/>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4423-4BE2-B3A0-DD378D325063}"/>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4423-4BE2-B3A0-DD378D325063}"/>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⑫公営住宅</a:t>
            </a:r>
            <a:r>
              <a:rPr lang="ja-JP" altLang="en-US" sz="14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（修正前）'!$DC$59:$DC$63</c:f>
              <c:numCache>
                <c:formatCode>General</c:formatCode>
                <c:ptCount val="5"/>
                <c:pt idx="0">
                  <c:v>24</c:v>
                </c:pt>
                <c:pt idx="1">
                  <c:v>2</c:v>
                </c:pt>
                <c:pt idx="2">
                  <c:v>4</c:v>
                </c:pt>
                <c:pt idx="3">
                  <c:v>3</c:v>
                </c:pt>
              </c:numCache>
            </c:numRef>
          </c:val>
          <c:extLst>
            <c:ext xmlns:c16="http://schemas.microsoft.com/office/drawing/2014/chart" uri="{C3380CC4-5D6E-409C-BE32-E72D297353CC}">
              <c16:uniqueId val="{00000000-8BCE-4460-92B4-3D927D42E295}"/>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8BCE-4460-92B4-3D927D42E295}"/>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8BCE-4460-92B4-3D927D42E295}"/>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8BCE-4460-92B4-3D927D42E295}"/>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⑬駐車場</a:t>
            </a:r>
            <a:r>
              <a:rPr lang="ja-JP" altLang="en-US" sz="14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（修正前）'!$DG$59:$DG$63</c:f>
              <c:numCache>
                <c:formatCode>General</c:formatCode>
                <c:ptCount val="5"/>
                <c:pt idx="0">
                  <c:v>16</c:v>
                </c:pt>
                <c:pt idx="1">
                  <c:v>1</c:v>
                </c:pt>
                <c:pt idx="2">
                  <c:v>3</c:v>
                </c:pt>
                <c:pt idx="3">
                  <c:v>4</c:v>
                </c:pt>
              </c:numCache>
            </c:numRef>
          </c:val>
          <c:extLst>
            <c:ext xmlns:c16="http://schemas.microsoft.com/office/drawing/2014/chart" uri="{C3380CC4-5D6E-409C-BE32-E72D297353CC}">
              <c16:uniqueId val="{00000000-35B0-4274-8CDD-D64BA195D75A}"/>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35B0-4274-8CDD-D64BA195D75A}"/>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35B0-4274-8CDD-D64BA195D75A}"/>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35B0-4274-8CDD-D64BA195D75A}"/>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⑭大規模霊園、斎場等</a:t>
            </a:r>
            <a:r>
              <a:rPr lang="ja-JP" altLang="en-US" sz="1400" b="0" i="0" u="none" strike="noStrike" baseline="0"/>
              <a:t> </a:t>
            </a:r>
            <a:endParaRPr lang="ja-JP" altLang="en-US" sz="800"/>
          </a:p>
        </c:rich>
      </c:tx>
      <c:overlay val="0"/>
      <c:spPr>
        <a:noFill/>
        <a:ln>
          <a:noFill/>
        </a:ln>
        <a:effectLst/>
      </c:spPr>
    </c:title>
    <c:autoTitleDeleted val="0"/>
    <c:plotArea>
      <c:layout/>
      <c:pieChart>
        <c:varyColors val="1"/>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2"/>
                <c:order val="0"/>
                <c:dLbls>
                  <c:spPr>
                    <a:noFill/>
                    <a:ln>
                      <a:noFill/>
                    </a:ln>
                    <a:effectLst/>
                  </c:spPr>
                  <c:showLegendKey val="0"/>
                  <c:showVal val="1"/>
                  <c:showCatName val="0"/>
                  <c:showSerName val="0"/>
                  <c:showPercent val="1"/>
                  <c:showBubbleSize val="0"/>
                  <c:separator>
</c:separator>
                  <c:showLeaderLines val="1"/>
                  <c:extLst>
                    <c:ext uri="{CE6537A1-D6FC-4f65-9D91-7224C49458BB}"/>
                  </c:extLst>
                </c:dLbls>
                <c:val>
                  <c:numRef>
                    <c:extLst>
                      <c:ext uri="{02D57815-91ED-43cb-92C2-25804820EDAC}">
                        <c15:fullRef>
                          <c15:sqref>'調査票① （修正前）'!$DK$59:$DK$63</c15:sqref>
                        </c15:fullRef>
                        <c15:formulaRef>
                          <c15:sqref>'調査票① （修正前）'!$DK$59:$DK$62</c15:sqref>
                        </c15:formulaRef>
                      </c:ext>
                    </c:extLst>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67E0-4885-8783-C9D70E61AAFE}"/>
                  </c:ext>
                </c:extLst>
              </c15:ser>
            </c15:filteredPieSeries>
            <c15:filteredPieSeries>
              <c15:ser>
                <c:idx val="3"/>
                <c:order val="1"/>
                <c:dLbls>
                  <c:spPr>
                    <a:noFill/>
                    <a:ln>
                      <a:noFill/>
                    </a:ln>
                    <a:effectLst/>
                  </c:spPr>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1-67E0-4885-8783-C9D70E61AAFE}"/>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（修正前）'!$Q$59:$Q$63</c15:sqref>
                        </c15:fullRef>
                        <c15:formulaRef>
                          <c15:sqref>'調査票① （修正前）'!$Q$59:$Q$62</c15:sqref>
                        </c15:formulaRef>
                      </c:ext>
                    </c:extLst>
                    <c:numCache>
                      <c:formatCode>General</c:formatCode>
                      <c:ptCount val="4"/>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67E0-4885-8783-C9D70E61AAFE}"/>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67E0-4885-8783-C9D70E61AAFE}"/>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⑮図書館</a:t>
            </a:r>
            <a:r>
              <a:rPr lang="ja-JP" altLang="en-US" sz="1400" b="0" i="0" u="none" strike="noStrike" baseline="0"/>
              <a:t> </a:t>
            </a:r>
            <a:endParaRPr lang="ja-JP" altLang="en-US" sz="800"/>
          </a:p>
        </c:rich>
      </c:tx>
      <c:overlay val="0"/>
      <c:spPr>
        <a:noFill/>
        <a:ln>
          <a:noFill/>
        </a:ln>
        <a:effectLst/>
      </c:spPr>
    </c:title>
    <c:autoTitleDeleted val="0"/>
    <c:plotArea>
      <c:layout/>
      <c:pieChart>
        <c:varyColors val="1"/>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2"/>
                <c:order val="0"/>
                <c:dLbls>
                  <c:spPr>
                    <a:noFill/>
                    <a:ln>
                      <a:noFill/>
                    </a:ln>
                    <a:effectLst/>
                  </c:spPr>
                  <c:showLegendKey val="0"/>
                  <c:showVal val="1"/>
                  <c:showCatName val="0"/>
                  <c:showSerName val="0"/>
                  <c:showPercent val="1"/>
                  <c:showBubbleSize val="0"/>
                  <c:separator>
</c:separator>
                  <c:showLeaderLines val="1"/>
                  <c:extLst>
                    <c:ext uri="{CE6537A1-D6FC-4f65-9D91-7224C49458BB}"/>
                  </c:extLst>
                </c:dLbls>
                <c:val>
                  <c:numRef>
                    <c:extLst>
                      <c:ext uri="{02D57815-91ED-43cb-92C2-25804820EDAC}">
                        <c15:fullRef>
                          <c15:sqref>'調査票① （修正前）'!$DO$59:$DO$63</c15:sqref>
                        </c15:fullRef>
                        <c15:formulaRef>
                          <c15:sqref>'調査票① （修正前）'!$DO$59:$DO$62</c15:sqref>
                        </c15:formulaRef>
                      </c:ext>
                    </c:extLst>
                    <c:numCache>
                      <c:formatCode>General</c:formatCode>
                      <c:ptCount val="4"/>
                      <c:pt idx="0">
                        <c:v>8</c:v>
                      </c:pt>
                      <c:pt idx="1">
                        <c:v>0</c:v>
                      </c:pt>
                      <c:pt idx="2">
                        <c:v>1</c:v>
                      </c:pt>
                      <c:pt idx="3">
                        <c:v>4</c:v>
                      </c:pt>
                    </c:numCache>
                  </c:numRef>
                </c:val>
                <c:extLst>
                  <c:ext xmlns:c16="http://schemas.microsoft.com/office/drawing/2014/chart" uri="{C3380CC4-5D6E-409C-BE32-E72D297353CC}">
                    <c16:uniqueId val="{00000000-6B41-49F7-9FFF-4E34A7D7BD69}"/>
                  </c:ext>
                </c:extLst>
              </c15:ser>
            </c15:filteredPieSeries>
            <c15:filteredPieSeries>
              <c15:ser>
                <c:idx val="3"/>
                <c:order val="1"/>
                <c:dLbls>
                  <c:spPr>
                    <a:noFill/>
                    <a:ln>
                      <a:noFill/>
                    </a:ln>
                    <a:effectLst/>
                  </c:spPr>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1-6B41-49F7-9FFF-4E34A7D7BD69}"/>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（修正前）'!$Q$59:$Q$63</c15:sqref>
                        </c15:fullRef>
                        <c15:formulaRef>
                          <c15:sqref>'調査票① （修正前）'!$Q$59:$Q$62</c15:sqref>
                        </c15:formulaRef>
                      </c:ext>
                    </c:extLst>
                    <c:numCache>
                      <c:formatCode>General</c:formatCode>
                      <c:ptCount val="4"/>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6B41-49F7-9FFF-4E34A7D7BD69}"/>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6B41-49F7-9FFF-4E34A7D7BD69}"/>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ja-JP" altLang="en-US" sz="1050" b="0" i="0" u="none" strike="noStrike" baseline="0">
                <a:effectLst/>
              </a:rPr>
              <a:t>⑯博物館（美術館、科学館、歴史館、動物園等）</a:t>
            </a:r>
            <a:r>
              <a:rPr lang="ja-JP" altLang="en-US" sz="1050" b="0" i="0" u="none" strike="noStrike" baseline="0"/>
              <a:t> </a:t>
            </a:r>
            <a:endParaRPr lang="ja-JP" altLang="en-US" sz="105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（修正前）'!$DS$59:$DS$63</c:f>
              <c:numCache>
                <c:formatCode>General</c:formatCode>
                <c:ptCount val="5"/>
                <c:pt idx="0">
                  <c:v>33</c:v>
                </c:pt>
                <c:pt idx="1">
                  <c:v>0</c:v>
                </c:pt>
                <c:pt idx="2">
                  <c:v>6</c:v>
                </c:pt>
                <c:pt idx="3">
                  <c:v>4</c:v>
                </c:pt>
              </c:numCache>
            </c:numRef>
          </c:val>
          <c:extLst>
            <c:ext xmlns:c16="http://schemas.microsoft.com/office/drawing/2014/chart" uri="{C3380CC4-5D6E-409C-BE32-E72D297353CC}">
              <c16:uniqueId val="{00000000-F285-486F-AA63-ED4455B607E9}"/>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F285-486F-AA63-ED4455B607E9}"/>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F285-486F-AA63-ED4455B607E9}"/>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F285-486F-AA63-ED4455B607E9}"/>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③案内・受付</a:t>
            </a:r>
            <a:r>
              <a:rPr lang="ja-JP" altLang="en-US" sz="1400" b="0" i="0" u="none" strike="noStrike" baseline="0"/>
              <a:t> </a:t>
            </a:r>
            <a:endParaRPr lang="ja-JP" altLang="en-US"/>
          </a:p>
        </c:rich>
      </c:tx>
      <c:overlay val="0"/>
      <c:spPr>
        <a:noFill/>
        <a:ln>
          <a:noFill/>
        </a:ln>
        <a:effectLst/>
      </c:spPr>
    </c:title>
    <c:autoTitleDeleted val="0"/>
    <c:plotArea>
      <c:layout/>
      <c:pieChart>
        <c:varyColors val="1"/>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dLbls>
                  <c:spPr>
                    <a:noFill/>
                    <a:ln>
                      <a:noFill/>
                    </a:ln>
                    <a:effectLst/>
                  </c:spPr>
                  <c:showLegendKey val="0"/>
                  <c:showVal val="1"/>
                  <c:showCatName val="0"/>
                  <c:showSerName val="0"/>
                  <c:showPercent val="1"/>
                  <c:showBubbleSize val="0"/>
                  <c:separator>
</c:separator>
                  <c:showLeaderLines val="1"/>
                  <c:extLst>
                    <c:ext uri="{CE6537A1-D6FC-4f65-9D91-7224C49458BB}"/>
                  </c:extLst>
                </c:dLbls>
                <c:val>
                  <c:numRef>
                    <c:extLst>
                      <c:ext uri="{02D57815-91ED-43cb-92C2-25804820EDAC}">
                        <c15:fullRef>
                          <c15:sqref>'調査票① （修正前）'!$K$59:$K$63</c15:sqref>
                        </c15:fullRef>
                        <c15:formulaRef>
                          <c15:sqref>'調査票① （修正前）'!$K$59:$K$62</c15:sqref>
                        </c15:formulaRef>
                      </c:ext>
                    </c:extLst>
                    <c:numCache>
                      <c:formatCode>General</c:formatCode>
                      <c:ptCount val="4"/>
                      <c:pt idx="0">
                        <c:v>23</c:v>
                      </c:pt>
                      <c:pt idx="1">
                        <c:v>3</c:v>
                      </c:pt>
                      <c:pt idx="2">
                        <c:v>1</c:v>
                      </c:pt>
                      <c:pt idx="3">
                        <c:v>9</c:v>
                      </c:pt>
                    </c:numCache>
                  </c:numRef>
                </c:val>
                <c:extLst>
                  <c:ext xmlns:c16="http://schemas.microsoft.com/office/drawing/2014/chart" uri="{C3380CC4-5D6E-409C-BE32-E72D297353CC}">
                    <c16:uniqueId val="{0000000E-A1C4-4E2A-9737-25D372101BA1}"/>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ja-JP" altLang="en-US" sz="1050" b="0" i="0" u="none" strike="noStrike" baseline="0">
                <a:effectLst/>
              </a:rPr>
              <a:t>⑱文化会館</a:t>
            </a:r>
            <a:r>
              <a:rPr lang="ja-JP" altLang="en-US" sz="1050" b="0" i="0" u="none" strike="noStrike" baseline="0"/>
              <a:t> </a:t>
            </a:r>
            <a:endParaRPr lang="ja-JP" altLang="en-US" sz="105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（修正前）'!$EA$59:$EA$63</c:f>
              <c:numCache>
                <c:formatCode>General</c:formatCode>
                <c:ptCount val="5"/>
                <c:pt idx="0">
                  <c:v>32</c:v>
                </c:pt>
                <c:pt idx="1">
                  <c:v>2</c:v>
                </c:pt>
                <c:pt idx="2">
                  <c:v>3</c:v>
                </c:pt>
                <c:pt idx="3">
                  <c:v>3</c:v>
                </c:pt>
              </c:numCache>
            </c:numRef>
          </c:val>
          <c:extLst>
            <c:ext xmlns:c16="http://schemas.microsoft.com/office/drawing/2014/chart" uri="{C3380CC4-5D6E-409C-BE32-E72D297353CC}">
              <c16:uniqueId val="{00000000-2761-4F2A-9C9A-E3BABDD30ADB}"/>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2761-4F2A-9C9A-E3BABDD30ADB}"/>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2761-4F2A-9C9A-E3BABDD30ADB}"/>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2761-4F2A-9C9A-E3BABDD30ADB}"/>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800" b="0" i="0" u="none" strike="noStrike" kern="1200" spc="0" baseline="0">
                <a:solidFill>
                  <a:schemeClr val="tx1">
                    <a:lumMod val="65000"/>
                    <a:lumOff val="35000"/>
                  </a:schemeClr>
                </a:solidFill>
                <a:latin typeface="+mn-lt"/>
                <a:ea typeface="+mn-ea"/>
                <a:cs typeface="+mn-cs"/>
              </a:defRPr>
            </a:pPr>
            <a:r>
              <a:rPr lang="ja-JP" altLang="en-US" sz="800" b="0" i="0" u="none" strike="noStrike" baseline="0">
                <a:effectLst/>
              </a:rPr>
              <a:t>⑲合宿所、研修所等（青少年の家を含む）</a:t>
            </a:r>
            <a:r>
              <a:rPr lang="ja-JP" altLang="en-US" sz="800" b="0" i="0" u="none" strike="noStrike" baseline="0"/>
              <a:t> </a:t>
            </a:r>
            <a:endParaRPr lang="ja-JP" altLang="en-US" sz="8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（修正前）'!$EE$59:$EE$63</c:f>
              <c:numCache>
                <c:formatCode>General</c:formatCode>
                <c:ptCount val="5"/>
                <c:pt idx="0">
                  <c:v>36</c:v>
                </c:pt>
                <c:pt idx="1">
                  <c:v>0</c:v>
                </c:pt>
                <c:pt idx="2">
                  <c:v>4</c:v>
                </c:pt>
                <c:pt idx="3">
                  <c:v>2</c:v>
                </c:pt>
              </c:numCache>
            </c:numRef>
          </c:val>
          <c:extLst>
            <c:ext xmlns:c16="http://schemas.microsoft.com/office/drawing/2014/chart" uri="{C3380CC4-5D6E-409C-BE32-E72D297353CC}">
              <c16:uniqueId val="{00000000-402E-43D8-9FB8-AEF1178F97DA}"/>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402E-43D8-9FB8-AEF1178F97DA}"/>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402E-43D8-9FB8-AEF1178F97DA}"/>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402E-43D8-9FB8-AEF1178F97DA}"/>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⑳特別養護老人ホーム</a:t>
            </a:r>
            <a:r>
              <a:rPr lang="ja-JP" altLang="en-US" sz="1400" b="0" i="0" u="none" strike="noStrike" baseline="0"/>
              <a:t> </a:t>
            </a:r>
            <a:endParaRPr lang="ja-JP" altLang="en-US" sz="1400"/>
          </a:p>
        </c:rich>
      </c:tx>
      <c:overlay val="0"/>
      <c:spPr>
        <a:noFill/>
        <a:ln>
          <a:noFill/>
        </a:ln>
        <a:effectLst/>
      </c:spPr>
    </c:title>
    <c:autoTitleDeleted val="0"/>
    <c:plotArea>
      <c:layout/>
      <c:pieChart>
        <c:varyColors val="1"/>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2"/>
                <c:order val="0"/>
                <c:dLbls>
                  <c:spPr>
                    <a:noFill/>
                    <a:ln>
                      <a:noFill/>
                    </a:ln>
                    <a:effectLst/>
                  </c:spPr>
                  <c:showLegendKey val="0"/>
                  <c:showVal val="1"/>
                  <c:showCatName val="0"/>
                  <c:showSerName val="0"/>
                  <c:showPercent val="1"/>
                  <c:showBubbleSize val="0"/>
                  <c:separator>
</c:separator>
                  <c:showLeaderLines val="1"/>
                  <c:extLst>
                    <c:ext uri="{CE6537A1-D6FC-4f65-9D91-7224C49458BB}"/>
                  </c:extLst>
                </c:dLbls>
                <c:val>
                  <c:numRef>
                    <c:extLst>
                      <c:ext uri="{02D57815-91ED-43cb-92C2-25804820EDAC}">
                        <c15:fullRef>
                          <c15:sqref>'調査票① （修正前）'!$EI$59:$EI$63</c15:sqref>
                        </c15:fullRef>
                        <c15:formulaRef>
                          <c15:sqref>'調査票① （修正前）'!$EI$59:$EI$62</c15:sqref>
                        </c15:formulaRef>
                      </c:ext>
                    </c:extLst>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E0FC-481C-863B-80F96ABE7020}"/>
                  </c:ext>
                </c:extLst>
              </c15:ser>
            </c15:filteredPieSeries>
            <c15:filteredPieSeries>
              <c15:ser>
                <c:idx val="3"/>
                <c:order val="1"/>
                <c:dLbls>
                  <c:spPr>
                    <a:noFill/>
                    <a:ln>
                      <a:noFill/>
                    </a:ln>
                    <a:effectLst/>
                  </c:spPr>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1-E0FC-481C-863B-80F96ABE7020}"/>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（修正前）'!$Q$59:$Q$63</c15:sqref>
                        </c15:fullRef>
                        <c15:formulaRef>
                          <c15:sqref>'調査票① （修正前）'!$Q$59:$Q$62</c15:sqref>
                        </c15:formulaRef>
                      </c:ext>
                    </c:extLst>
                    <c:numCache>
                      <c:formatCode>General</c:formatCode>
                      <c:ptCount val="4"/>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E0FC-481C-863B-80F96ABE7020}"/>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E0FC-481C-863B-80F96ABE7020}"/>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㉑介護支援センター</a:t>
            </a:r>
            <a:r>
              <a:rPr lang="ja-JP" altLang="en-US" sz="1400" b="0" i="0" u="none" strike="noStrike" baseline="0"/>
              <a:t> </a:t>
            </a:r>
            <a:endParaRPr lang="ja-JP" altLang="en-US" sz="1400"/>
          </a:p>
        </c:rich>
      </c:tx>
      <c:overlay val="0"/>
      <c:spPr>
        <a:noFill/>
        <a:ln>
          <a:noFill/>
        </a:ln>
        <a:effectLst/>
      </c:spPr>
    </c:title>
    <c:autoTitleDeleted val="0"/>
    <c:plotArea>
      <c:layout/>
      <c:pieChart>
        <c:varyColors val="1"/>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2"/>
                <c:order val="0"/>
                <c:dLbls>
                  <c:spPr>
                    <a:noFill/>
                    <a:ln>
                      <a:noFill/>
                    </a:ln>
                    <a:effectLst/>
                  </c:spPr>
                  <c:showLegendKey val="0"/>
                  <c:showVal val="1"/>
                  <c:showCatName val="0"/>
                  <c:showSerName val="0"/>
                  <c:showPercent val="1"/>
                  <c:showBubbleSize val="0"/>
                  <c:separator>
</c:separator>
                  <c:showLeaderLines val="1"/>
                  <c:extLst>
                    <c:ext uri="{CE6537A1-D6FC-4f65-9D91-7224C49458BB}"/>
                  </c:extLst>
                </c:dLbls>
                <c:val>
                  <c:numRef>
                    <c:extLst>
                      <c:ext uri="{02D57815-91ED-43cb-92C2-25804820EDAC}">
                        <c15:fullRef>
                          <c15:sqref>'調査票① （修正前）'!$EM$59:$EM$63</c15:sqref>
                        </c15:fullRef>
                        <c15:formulaRef>
                          <c15:sqref>'調査票① （修正前）'!$EM$59:$EM$62</c15:sqref>
                        </c15:formulaRef>
                      </c:ext>
                    </c:extLst>
                    <c:numCache>
                      <c:formatCode>General</c:formatCode>
                      <c:ptCount val="4"/>
                      <c:pt idx="0">
                        <c:v>4</c:v>
                      </c:pt>
                      <c:pt idx="1">
                        <c:v>0</c:v>
                      </c:pt>
                      <c:pt idx="2">
                        <c:v>0</c:v>
                      </c:pt>
                      <c:pt idx="3">
                        <c:v>0</c:v>
                      </c:pt>
                    </c:numCache>
                  </c:numRef>
                </c:val>
                <c:extLst>
                  <c:ext xmlns:c16="http://schemas.microsoft.com/office/drawing/2014/chart" uri="{C3380CC4-5D6E-409C-BE32-E72D297353CC}">
                    <c16:uniqueId val="{00000000-73BB-4DCD-AF90-5504317D1E87}"/>
                  </c:ext>
                </c:extLst>
              </c15:ser>
            </c15:filteredPieSeries>
            <c15:filteredPieSeries>
              <c15:ser>
                <c:idx val="3"/>
                <c:order val="1"/>
                <c:dLbls>
                  <c:spPr>
                    <a:noFill/>
                    <a:ln>
                      <a:noFill/>
                    </a:ln>
                    <a:effectLst/>
                  </c:spPr>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1-73BB-4DCD-AF90-5504317D1E87}"/>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（修正前）'!$Q$59:$Q$63</c15:sqref>
                        </c15:fullRef>
                        <c15:formulaRef>
                          <c15:sqref>'調査票① （修正前）'!$Q$59:$Q$62</c15:sqref>
                        </c15:formulaRef>
                      </c:ext>
                    </c:extLst>
                    <c:numCache>
                      <c:formatCode>General</c:formatCode>
                      <c:ptCount val="4"/>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73BB-4DCD-AF90-5504317D1E87}"/>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c:ext xmlns:c15="http://schemas.microsoft.com/office/drawing/2012/chart" uri="{02D57815-91ED-43cb-92C2-25804820EDAC}">
                        <c15:fullRef>
                          <c15:sqref>'調査票① （修正前）'!$N$59:$N$63</c15:sqref>
                        </c15:fullRef>
                        <c15:formulaRef>
                          <c15:sqref>'調査票① （修正前）'!$N$59:$N$62</c15:sqref>
                        </c15:formulaRef>
                      </c:ext>
                    </c:extLst>
                    <c:numCache>
                      <c:formatCode>General</c:formatCode>
                      <c:ptCount val="4"/>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73BB-4DCD-AF90-5504317D1E87}"/>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㉒福祉・保健センター</a:t>
            </a:r>
            <a:r>
              <a:rPr lang="ja-JP" altLang="en-US" sz="1400" b="0" i="0" u="none" strike="noStrike" baseline="0"/>
              <a:t> </a:t>
            </a:r>
            <a:endParaRPr lang="ja-JP" altLang="en-US" sz="14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（修正前）'!$EQ$59:$EQ$63</c:f>
              <c:numCache>
                <c:formatCode>General</c:formatCode>
                <c:ptCount val="5"/>
                <c:pt idx="0">
                  <c:v>28</c:v>
                </c:pt>
                <c:pt idx="1">
                  <c:v>2</c:v>
                </c:pt>
                <c:pt idx="2">
                  <c:v>3</c:v>
                </c:pt>
                <c:pt idx="3">
                  <c:v>2</c:v>
                </c:pt>
              </c:numCache>
            </c:numRef>
          </c:val>
          <c:extLst>
            <c:ext xmlns:c16="http://schemas.microsoft.com/office/drawing/2014/chart" uri="{C3380CC4-5D6E-409C-BE32-E72D297353CC}">
              <c16:uniqueId val="{00000000-C519-474D-94C8-85482443ADF6}"/>
            </c:ext>
          </c:extLst>
        </c:ser>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3"/>
                <c:order val="1"/>
                <c:dLbls>
                  <c:spPr>
                    <a:noFill/>
                    <a:ln>
                      <a:noFill/>
                    </a:ln>
                    <a:effectLst/>
                  </c:spPr>
                  <c:showLegendKey val="0"/>
                  <c:showVal val="1"/>
                  <c:showCatName val="0"/>
                  <c:showSerName val="0"/>
                  <c:showPercent val="0"/>
                  <c:showBubbleSize val="0"/>
                  <c:showLeaderLines val="1"/>
                  <c:extLst>
                    <c:ext uri="{CE6537A1-D6FC-4f65-9D91-7224C49458BB}"/>
                  </c:extLst>
                </c:dLbls>
                <c:val>
                  <c:numRef>
                    <c:extLst>
                      <c:ext uri="{02D57815-91ED-43cb-92C2-25804820EDAC}">
                        <c15:formulaRef>
                          <c15:sqref>'調査票① （修正前）'!$N$59:$N$63</c15:sqref>
                        </c15:formulaRef>
                      </c:ext>
                    </c:extLst>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C519-474D-94C8-85482443ADF6}"/>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xmlns:c15="http://schemas.microsoft.com/office/drawing/2012/chart">
                      <c:ext xmlns:c15="http://schemas.microsoft.com/office/drawing/2012/chart" uri="{02D57815-91ED-43cb-92C2-25804820EDAC}">
                        <c15:formulaRef>
                          <c15:sqref>'調査票① （修正前）'!$Q$59:$Q$63</c15:sqref>
                        </c15:formulaRef>
                      </c:ext>
                    </c:extLst>
                    <c:numCache>
                      <c:formatCode>General</c:formatCode>
                      <c:ptCount val="5"/>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C519-474D-94C8-85482443ADF6}"/>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xmlns:c15="http://schemas.microsoft.com/office/drawing/2012/chart">
                      <c:ext xmlns:c15="http://schemas.microsoft.com/office/drawing/2012/chart" uri="{02D57815-91ED-43cb-92C2-25804820EDAC}">
                        <c15:formulaRef>
                          <c15:sqref>'調査票① （修正前）'!$N$59:$N$63</c15:sqref>
                        </c15:formulaRef>
                      </c:ext>
                    </c:extLst>
                    <c:numCache>
                      <c:formatCode>General</c:formatCode>
                      <c:ptCount val="5"/>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C519-474D-94C8-85482443ADF6}"/>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㉓児童クラブ、学童館等</a:t>
            </a:r>
            <a:r>
              <a:rPr lang="ja-JP" altLang="en-US" sz="1400" b="0" i="0" u="none" strike="noStrike" baseline="0"/>
              <a:t> </a:t>
            </a:r>
            <a:endParaRPr lang="ja-JP" altLang="en-US" sz="1400"/>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（修正前）'!$EU$59:$EU$63</c:f>
              <c:numCache>
                <c:formatCode>General</c:formatCode>
                <c:ptCount val="5"/>
                <c:pt idx="0">
                  <c:v>6</c:v>
                </c:pt>
                <c:pt idx="1">
                  <c:v>1</c:v>
                </c:pt>
                <c:pt idx="2">
                  <c:v>1</c:v>
                </c:pt>
                <c:pt idx="3">
                  <c:v>2</c:v>
                </c:pt>
              </c:numCache>
            </c:numRef>
          </c:val>
          <c:extLst>
            <c:ext xmlns:c16="http://schemas.microsoft.com/office/drawing/2014/chart" uri="{C3380CC4-5D6E-409C-BE32-E72D297353CC}">
              <c16:uniqueId val="{00000000-6AA3-4F0E-B423-6C20BBE70CD0}"/>
            </c:ext>
          </c:extLst>
        </c:ser>
        <c:dLbls>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3"/>
                <c:order val="1"/>
                <c:dLbls>
                  <c:spPr>
                    <a:noFill/>
                    <a:ln>
                      <a:noFill/>
                    </a:ln>
                    <a:effectLst/>
                  </c:spPr>
                  <c:showLegendKey val="0"/>
                  <c:showVal val="1"/>
                  <c:showCatName val="0"/>
                  <c:showSerName val="0"/>
                  <c:showPercent val="0"/>
                  <c:showBubbleSize val="0"/>
                  <c:showLeaderLines val="1"/>
                  <c:extLst>
                    <c:ext uri="{CE6537A1-D6FC-4f65-9D91-7224C49458BB}"/>
                  </c:extLst>
                </c:dLbls>
                <c:val>
                  <c:numRef>
                    <c:extLst>
                      <c:ext uri="{02D57815-91ED-43cb-92C2-25804820EDAC}">
                        <c15:formulaRef>
                          <c15:sqref>'調査票① （修正前）'!$N$59:$N$63</c15:sqref>
                        </c15:formulaRef>
                      </c:ext>
                    </c:extLst>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6AA3-4F0E-B423-6C20BBE70CD0}"/>
                  </c:ext>
                </c:extLst>
              </c15:ser>
            </c15:filteredPieSeries>
            <c15:filteredPieSeries>
              <c15:ser>
                <c:idx val="1"/>
                <c:order val="2"/>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xmlns:c15="http://schemas.microsoft.com/office/drawing/2012/chart">
                      <c:ext xmlns:c15="http://schemas.microsoft.com/office/drawing/2012/chart" uri="{02D57815-91ED-43cb-92C2-25804820EDAC}">
                        <c15:formulaRef>
                          <c15:sqref>'調査票① （修正前）'!$Q$59:$Q$63</c15:sqref>
                        </c15:formulaRef>
                      </c:ext>
                    </c:extLst>
                    <c:numCache>
                      <c:formatCode>General</c:formatCode>
                      <c:ptCount val="5"/>
                      <c:pt idx="0">
                        <c:v>27</c:v>
                      </c:pt>
                      <c:pt idx="1">
                        <c:v>0</c:v>
                      </c:pt>
                      <c:pt idx="2">
                        <c:v>0</c:v>
                      </c:pt>
                      <c:pt idx="3">
                        <c:v>17</c:v>
                      </c:pt>
                    </c:numCache>
                  </c:numRef>
                </c:val>
                <c:extLst xmlns:c15="http://schemas.microsoft.com/office/drawing/2012/chart">
                  <c:ext xmlns:c16="http://schemas.microsoft.com/office/drawing/2014/chart" uri="{C3380CC4-5D6E-409C-BE32-E72D297353CC}">
                    <c16:uniqueId val="{00000002-6AA3-4F0E-B423-6C20BBE70CD0}"/>
                  </c:ext>
                </c:extLst>
              </c15:ser>
            </c15:filteredPieSeries>
            <c15:filteredPieSeries>
              <c15:ser>
                <c:idx val="0"/>
                <c:order val="3"/>
                <c:dLbls>
                  <c:spPr>
                    <a:noFill/>
                    <a:ln>
                      <a:noFill/>
                    </a:ln>
                    <a:effectLst/>
                  </c:spPr>
                  <c:showLegendKey val="0"/>
                  <c:showVal val="1"/>
                  <c:showCatName val="0"/>
                  <c:showSerName val="0"/>
                  <c:showPercent val="1"/>
                  <c:showBubbleSize val="0"/>
                  <c:separator>
</c:separator>
                  <c:showLeaderLines val="1"/>
                  <c:extLst xmlns:c15="http://schemas.microsoft.com/office/drawing/2012/chart">
                    <c:ext xmlns:c15="http://schemas.microsoft.com/office/drawing/2012/chart" uri="{CE6537A1-D6FC-4f65-9D91-7224C49458BB}"/>
                  </c:extLst>
                </c:dLbls>
                <c:val>
                  <c:numRef>
                    <c:extLst xmlns:c15="http://schemas.microsoft.com/office/drawing/2012/chart">
                      <c:ext xmlns:c15="http://schemas.microsoft.com/office/drawing/2012/chart" uri="{02D57815-91ED-43cb-92C2-25804820EDAC}">
                        <c15:formulaRef>
                          <c15:sqref>'調査票① （修正前）'!$N$59:$N$63</c15:sqref>
                        </c15:formulaRef>
                      </c:ext>
                    </c:extLst>
                    <c:numCache>
                      <c:formatCode>General</c:formatCode>
                      <c:ptCount val="5"/>
                      <c:pt idx="0">
                        <c:v>22</c:v>
                      </c:pt>
                      <c:pt idx="1">
                        <c:v>2</c:v>
                      </c:pt>
                      <c:pt idx="2">
                        <c:v>2</c:v>
                      </c:pt>
                      <c:pt idx="3">
                        <c:v>13</c:v>
                      </c:pt>
                    </c:numCache>
                  </c:numRef>
                </c:val>
                <c:extLst xmlns:c15="http://schemas.microsoft.com/office/drawing/2012/chart">
                  <c:ext xmlns:c16="http://schemas.microsoft.com/office/drawing/2014/chart" uri="{C3380CC4-5D6E-409C-BE32-E72D297353CC}">
                    <c16:uniqueId val="{00000003-6AA3-4F0E-B423-6C20BBE70CD0}"/>
                  </c:ext>
                </c:extLst>
              </c15:ser>
            </c15:filteredPieSeries>
          </c:ext>
        </c:extLst>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④電話交換</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1"/>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A73E-4BEA-933F-4AE5370390C6}"/>
            </c:ext>
          </c:extLst>
        </c:ser>
        <c:ser>
          <c:idx val="0"/>
          <c:order val="1"/>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2-A73E-4BEA-933F-4AE5370390C6}"/>
            </c:ext>
          </c:extLst>
        </c:ser>
        <c:dLbls>
          <c:showLegendKey val="0"/>
          <c:showVal val="1"/>
          <c:showCatName val="0"/>
          <c:showSerName val="0"/>
          <c:showPercent val="0"/>
          <c:showBubbleSize val="0"/>
          <c:showLeaderLines val="1"/>
        </c:dLbls>
        <c:firstSliceAng val="0"/>
      </c:pieChart>
      <c:spPr>
        <a:ln>
          <a:noFill/>
        </a:ln>
      </c:spPr>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⑤公用車運転</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6-41FE-4AD6-982C-6390BE0ABE70}"/>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7-41FE-4AD6-982C-6390BE0ABE70}"/>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3-41FE-4AD6-982C-6390BE0ABE70}"/>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5-41FE-4AD6-982C-6390BE0ABE70}"/>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⑧学校給食（調理）</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1"/>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（修正前）'!$Z$59:$Z$63</c:f>
              <c:numCache>
                <c:formatCode>General</c:formatCode>
                <c:ptCount val="5"/>
                <c:pt idx="0">
                  <c:v>34</c:v>
                </c:pt>
                <c:pt idx="1">
                  <c:v>1</c:v>
                </c:pt>
                <c:pt idx="2">
                  <c:v>1</c:v>
                </c:pt>
                <c:pt idx="3">
                  <c:v>9</c:v>
                </c:pt>
              </c:numCache>
            </c:numRef>
          </c:val>
          <c:extLst>
            <c:ext xmlns:c16="http://schemas.microsoft.com/office/drawing/2014/chart" uri="{C3380CC4-5D6E-409C-BE32-E72D297353CC}">
              <c16:uniqueId val="{00000000-8502-4594-BF9F-B1D04CE4A953}"/>
            </c:ext>
          </c:extLst>
        </c:ser>
        <c:ser>
          <c:idx val="0"/>
          <c:order val="1"/>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8502-4594-BF9F-B1D04CE4A953}"/>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⑨学校給食（運搬）</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1"/>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（修正前）'!$AC$59:$AC$63</c:f>
              <c:numCache>
                <c:formatCode>General</c:formatCode>
                <c:ptCount val="5"/>
                <c:pt idx="0">
                  <c:v>28</c:v>
                </c:pt>
                <c:pt idx="1">
                  <c:v>0</c:v>
                </c:pt>
                <c:pt idx="2">
                  <c:v>2</c:v>
                </c:pt>
                <c:pt idx="3">
                  <c:v>6</c:v>
                </c:pt>
              </c:numCache>
            </c:numRef>
          </c:val>
          <c:extLst>
            <c:ext xmlns:c16="http://schemas.microsoft.com/office/drawing/2014/chart" uri="{C3380CC4-5D6E-409C-BE32-E72D297353CC}">
              <c16:uniqueId val="{00000000-A0A9-420D-A2B6-F8CACEEE6240}"/>
            </c:ext>
          </c:extLst>
        </c:ser>
        <c:ser>
          <c:idx val="0"/>
          <c:order val="1"/>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A0A9-420D-A2B6-F8CACEEE6240}"/>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⑩学校用務員事務</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1"/>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（修正前）'!$AL$59:$AL$63</c:f>
              <c:numCache>
                <c:formatCode>General</c:formatCode>
                <c:ptCount val="5"/>
                <c:pt idx="0">
                  <c:v>16</c:v>
                </c:pt>
                <c:pt idx="1">
                  <c:v>0</c:v>
                </c:pt>
                <c:pt idx="2">
                  <c:v>1</c:v>
                </c:pt>
                <c:pt idx="3">
                  <c:v>10</c:v>
                </c:pt>
              </c:numCache>
            </c:numRef>
          </c:val>
          <c:extLst>
            <c:ext xmlns:c16="http://schemas.microsoft.com/office/drawing/2014/chart" uri="{C3380CC4-5D6E-409C-BE32-E72D297353CC}">
              <c16:uniqueId val="{00000000-62EE-41DC-B700-6AF30A51AD9D}"/>
            </c:ext>
          </c:extLst>
        </c:ser>
        <c:ser>
          <c:idx val="0"/>
          <c:order val="1"/>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62EE-41DC-B700-6AF30A51AD9D}"/>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⑪水道メーター検針</a:t>
            </a:r>
            <a:r>
              <a:rPr lang="ja-JP" altLang="en-US" sz="1400" b="0" i="0" u="none" strike="noStrike" baseline="0"/>
              <a:t> </a:t>
            </a:r>
            <a:endParaRPr lang="ja-JP" altLang="en-US"/>
          </a:p>
        </c:rich>
      </c:tx>
      <c:overlay val="0"/>
      <c:spPr>
        <a:noFill/>
        <a:ln>
          <a:noFill/>
        </a:ln>
        <a:effectLst/>
      </c:spPr>
    </c:title>
    <c:autoTitleDeleted val="0"/>
    <c:plotArea>
      <c:layout/>
      <c:pieChart>
        <c:varyColors val="1"/>
        <c:ser>
          <c:idx val="2"/>
          <c:order val="0"/>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（修正前）'!$AO$59:$AO$63</c:f>
              <c:numCache>
                <c:formatCode>General</c:formatCode>
                <c:ptCount val="5"/>
                <c:pt idx="0">
                  <c:v>4</c:v>
                </c:pt>
                <c:pt idx="1">
                  <c:v>0</c:v>
                </c:pt>
                <c:pt idx="2">
                  <c:v>0</c:v>
                </c:pt>
                <c:pt idx="3">
                  <c:v>2</c:v>
                </c:pt>
              </c:numCache>
            </c:numRef>
          </c:val>
          <c:extLst>
            <c:ext xmlns:c16="http://schemas.microsoft.com/office/drawing/2014/chart" uri="{C3380CC4-5D6E-409C-BE32-E72D297353CC}">
              <c16:uniqueId val="{00000000-C187-4C38-8CA2-D0582449A317}"/>
            </c:ext>
          </c:extLst>
        </c:ser>
        <c:ser>
          <c:idx val="3"/>
          <c:order val="1"/>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1-C187-4C38-8CA2-D0582449A317}"/>
            </c:ext>
          </c:extLst>
        </c:ser>
        <c:ser>
          <c:idx val="1"/>
          <c:order val="2"/>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（修正前）'!$Q$59:$Q$63</c:f>
              <c:numCache>
                <c:formatCode>General</c:formatCode>
                <c:ptCount val="5"/>
                <c:pt idx="0">
                  <c:v>27</c:v>
                </c:pt>
                <c:pt idx="1">
                  <c:v>0</c:v>
                </c:pt>
                <c:pt idx="2">
                  <c:v>0</c:v>
                </c:pt>
                <c:pt idx="3">
                  <c:v>17</c:v>
                </c:pt>
              </c:numCache>
            </c:numRef>
          </c:val>
          <c:extLst>
            <c:ext xmlns:c16="http://schemas.microsoft.com/office/drawing/2014/chart" uri="{C3380CC4-5D6E-409C-BE32-E72D297353CC}">
              <c16:uniqueId val="{00000002-C187-4C38-8CA2-D0582449A317}"/>
            </c:ext>
          </c:extLst>
        </c:ser>
        <c:ser>
          <c:idx val="0"/>
          <c:order val="3"/>
          <c:dLbls>
            <c:spPr>
              <a:noFill/>
              <a:ln>
                <a:noFill/>
              </a:ln>
              <a:effectLst/>
            </c:spPr>
            <c:showLegendKey val="0"/>
            <c:showVal val="1"/>
            <c:showCatName val="0"/>
            <c:showSerName val="0"/>
            <c:showPercent val="1"/>
            <c:showBubbleSize val="0"/>
            <c:separator>
</c:separator>
            <c:showLeaderLines val="1"/>
            <c:extLst>
              <c:ext xmlns:c15="http://schemas.microsoft.com/office/drawing/2012/chart" uri="{CE6537A1-D6FC-4f65-9D91-7224C49458BB}"/>
            </c:extLst>
          </c:dLbls>
          <c:val>
            <c:numRef>
              <c:f>'調査票① （修正前）'!$N$59:$N$63</c:f>
              <c:numCache>
                <c:formatCode>General</c:formatCode>
                <c:ptCount val="5"/>
                <c:pt idx="0">
                  <c:v>22</c:v>
                </c:pt>
                <c:pt idx="1">
                  <c:v>2</c:v>
                </c:pt>
                <c:pt idx="2">
                  <c:v>2</c:v>
                </c:pt>
                <c:pt idx="3">
                  <c:v>13</c:v>
                </c:pt>
              </c:numCache>
            </c:numRef>
          </c:val>
          <c:extLst>
            <c:ext xmlns:c16="http://schemas.microsoft.com/office/drawing/2014/chart" uri="{C3380CC4-5D6E-409C-BE32-E72D297353CC}">
              <c16:uniqueId val="{00000003-C187-4C38-8CA2-D0582449A317}"/>
            </c:ext>
          </c:extLst>
        </c:ser>
        <c:dLbls>
          <c:showLegendKey val="0"/>
          <c:showVal val="1"/>
          <c:showCatName val="0"/>
          <c:showSerName val="0"/>
          <c:showPercent val="0"/>
          <c:showBubbleSize val="0"/>
          <c:showLeaderLines val="1"/>
        </c:dLbls>
        <c:firstSliceAng val="0"/>
      </c:pieChart>
    </c:plotArea>
    <c:plotVisOnly val="1"/>
    <c:dispBlanksAs val="gap"/>
    <c:showDLblsOverMax val="0"/>
    <c:extLst/>
  </c:chart>
  <c:spPr>
    <a:ln>
      <a:noFill/>
    </a:ln>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12" Target="../charts/chart12.xml" Type="http://schemas.openxmlformats.org/officeDocument/2006/relationships/chart"/><Relationship Id="rId13" Target="../charts/chart13.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_rels/drawing2.xml.rels><?xml version="1.0" encoding="UTF-8" standalone="yes"?><Relationships xmlns="http://schemas.openxmlformats.org/package/2006/relationships"><Relationship Id="rId1" Target="../charts/chart14.xml" Type="http://schemas.openxmlformats.org/officeDocument/2006/relationships/chart"/><Relationship Id="rId10" Target="../charts/chart23.xml" Type="http://schemas.openxmlformats.org/officeDocument/2006/relationships/chart"/><Relationship Id="rId11" Target="../charts/chart24.xml" Type="http://schemas.openxmlformats.org/officeDocument/2006/relationships/chart"/><Relationship Id="rId12" Target="../charts/chart25.xml" Type="http://schemas.openxmlformats.org/officeDocument/2006/relationships/chart"/><Relationship Id="rId13" Target="../charts/chart26.xml" Type="http://schemas.openxmlformats.org/officeDocument/2006/relationships/chart"/><Relationship Id="rId14" Target="../charts/chart27.xml" Type="http://schemas.openxmlformats.org/officeDocument/2006/relationships/chart"/><Relationship Id="rId15" Target="../charts/chart28.xml" Type="http://schemas.openxmlformats.org/officeDocument/2006/relationships/chart"/><Relationship Id="rId16" Target="../charts/chart29.xml" Type="http://schemas.openxmlformats.org/officeDocument/2006/relationships/chart"/><Relationship Id="rId17" Target="../charts/chart30.xml" Type="http://schemas.openxmlformats.org/officeDocument/2006/relationships/chart"/><Relationship Id="rId18" Target="../charts/chart31.xml" Type="http://schemas.openxmlformats.org/officeDocument/2006/relationships/chart"/><Relationship Id="rId19" Target="../charts/chart32.xml" Type="http://schemas.openxmlformats.org/officeDocument/2006/relationships/chart"/><Relationship Id="rId2" Target="../charts/chart15.xml" Type="http://schemas.openxmlformats.org/officeDocument/2006/relationships/chart"/><Relationship Id="rId20" Target="../charts/chart33.xml" Type="http://schemas.openxmlformats.org/officeDocument/2006/relationships/chart"/><Relationship Id="rId21" Target="../charts/chart34.xml" Type="http://schemas.openxmlformats.org/officeDocument/2006/relationships/chart"/><Relationship Id="rId22" Target="../charts/chart35.xml" Type="http://schemas.openxmlformats.org/officeDocument/2006/relationships/chart"/><Relationship Id="rId3" Target="../charts/chart16.xml" Type="http://schemas.openxmlformats.org/officeDocument/2006/relationships/chart"/><Relationship Id="rId4" Target="../charts/chart17.xml" Type="http://schemas.openxmlformats.org/officeDocument/2006/relationships/chart"/><Relationship Id="rId5" Target="../charts/chart18.xml" Type="http://schemas.openxmlformats.org/officeDocument/2006/relationships/chart"/><Relationship Id="rId6" Target="../charts/chart19.xml" Type="http://schemas.openxmlformats.org/officeDocument/2006/relationships/chart"/><Relationship Id="rId7" Target="../charts/chart20.xml" Type="http://schemas.openxmlformats.org/officeDocument/2006/relationships/chart"/><Relationship Id="rId8" Target="../charts/chart21.xml" Type="http://schemas.openxmlformats.org/officeDocument/2006/relationships/chart"/><Relationship Id="rId9" Target="../charts/chart22.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0</xdr:col>
      <xdr:colOff>9526</xdr:colOff>
      <xdr:row>0</xdr:row>
      <xdr:rowOff>0</xdr:rowOff>
    </xdr:from>
    <xdr:to>
      <xdr:col>3</xdr:col>
      <xdr:colOff>581026</xdr:colOff>
      <xdr:row>12</xdr:row>
      <xdr:rowOff>104776</xdr:rowOff>
    </xdr:to>
    <xdr:graphicFrame macro="">
      <xdr:nvGraphicFramePr>
        <xdr:cNvPr id="76" name="グラフ 1">
          <a:extLst>
            <a:ext uri="{FF2B5EF4-FFF2-40B4-BE49-F238E27FC236}">
              <a16:creationId xmlns:a16="http://schemas.microsoft.com/office/drawing/2014/main" id="{EBEC5288-A38B-5287-9A2B-D08E40FC99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603249</xdr:colOff>
      <xdr:row>0</xdr:row>
      <xdr:rowOff>9525</xdr:rowOff>
    </xdr:from>
    <xdr:to>
      <xdr:col>7</xdr:col>
      <xdr:colOff>590550</xdr:colOff>
      <xdr:row>12</xdr:row>
      <xdr:rowOff>104775</xdr:rowOff>
    </xdr:to>
    <xdr:graphicFrame macro="">
      <xdr:nvGraphicFramePr>
        <xdr:cNvPr id="77" name="グラフ 2">
          <a:extLst>
            <a:ext uri="{FF2B5EF4-FFF2-40B4-BE49-F238E27FC236}">
              <a16:creationId xmlns:a16="http://schemas.microsoft.com/office/drawing/2014/main" id="{ADD68FC8-8DF8-4779-80F0-5C1CB6232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0</xdr:row>
      <xdr:rowOff>0</xdr:rowOff>
    </xdr:from>
    <xdr:to>
      <xdr:col>18</xdr:col>
      <xdr:colOff>596900</xdr:colOff>
      <xdr:row>12</xdr:row>
      <xdr:rowOff>120650</xdr:rowOff>
    </xdr:to>
    <xdr:graphicFrame macro="">
      <xdr:nvGraphicFramePr>
        <xdr:cNvPr id="174" name="グラフ 14">
          <a:extLst>
            <a:ext uri="{FF2B5EF4-FFF2-40B4-BE49-F238E27FC236}">
              <a16:creationId xmlns:a16="http://schemas.microsoft.com/office/drawing/2014/main" id="{D6515EAD-B24B-49AB-93B2-D5505068B4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0</xdr:colOff>
      <xdr:row>0</xdr:row>
      <xdr:rowOff>0</xdr:rowOff>
    </xdr:from>
    <xdr:to>
      <xdr:col>22</xdr:col>
      <xdr:colOff>593725</xdr:colOff>
      <xdr:row>12</xdr:row>
      <xdr:rowOff>123825</xdr:rowOff>
    </xdr:to>
    <xdr:graphicFrame macro="">
      <xdr:nvGraphicFramePr>
        <xdr:cNvPr id="79" name="グラフ 15">
          <a:extLst>
            <a:ext uri="{FF2B5EF4-FFF2-40B4-BE49-F238E27FC236}">
              <a16:creationId xmlns:a16="http://schemas.microsoft.com/office/drawing/2014/main" id="{A30B23FB-D99A-49B7-95C8-2CDD0126DB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0</xdr:colOff>
      <xdr:row>0</xdr:row>
      <xdr:rowOff>0</xdr:rowOff>
    </xdr:from>
    <xdr:to>
      <xdr:col>26</xdr:col>
      <xdr:colOff>596900</xdr:colOff>
      <xdr:row>12</xdr:row>
      <xdr:rowOff>120650</xdr:rowOff>
    </xdr:to>
    <xdr:graphicFrame macro="">
      <xdr:nvGraphicFramePr>
        <xdr:cNvPr id="80" name="グラフ 16">
          <a:extLst>
            <a:ext uri="{FF2B5EF4-FFF2-40B4-BE49-F238E27FC236}">
              <a16:creationId xmlns:a16="http://schemas.microsoft.com/office/drawing/2014/main" id="{B64B8453-1EC6-4A7F-BE1B-C8A318A22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12</xdr:row>
      <xdr:rowOff>133350</xdr:rowOff>
    </xdr:from>
    <xdr:to>
      <xdr:col>3</xdr:col>
      <xdr:colOff>600075</xdr:colOff>
      <xdr:row>25</xdr:row>
      <xdr:rowOff>95250</xdr:rowOff>
    </xdr:to>
    <xdr:graphicFrame macro="">
      <xdr:nvGraphicFramePr>
        <xdr:cNvPr id="138" name="グラフ 17">
          <a:extLst>
            <a:ext uri="{FF2B5EF4-FFF2-40B4-BE49-F238E27FC236}">
              <a16:creationId xmlns:a16="http://schemas.microsoft.com/office/drawing/2014/main" id="{E08D17C8-F2A1-47D4-86E7-B77360F88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600075</xdr:colOff>
      <xdr:row>13</xdr:row>
      <xdr:rowOff>0</xdr:rowOff>
    </xdr:from>
    <xdr:to>
      <xdr:col>7</xdr:col>
      <xdr:colOff>590550</xdr:colOff>
      <xdr:row>25</xdr:row>
      <xdr:rowOff>120650</xdr:rowOff>
    </xdr:to>
    <xdr:graphicFrame macro="">
      <xdr:nvGraphicFramePr>
        <xdr:cNvPr id="139" name="グラフ 19">
          <a:extLst>
            <a:ext uri="{FF2B5EF4-FFF2-40B4-BE49-F238E27FC236}">
              <a16:creationId xmlns:a16="http://schemas.microsoft.com/office/drawing/2014/main" id="{C08CA7E3-0CFE-4783-AA36-035242AFE9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0</xdr:colOff>
      <xdr:row>13</xdr:row>
      <xdr:rowOff>9525</xdr:rowOff>
    </xdr:from>
    <xdr:to>
      <xdr:col>11</xdr:col>
      <xdr:colOff>600075</xdr:colOff>
      <xdr:row>25</xdr:row>
      <xdr:rowOff>130175</xdr:rowOff>
    </xdr:to>
    <xdr:graphicFrame macro="">
      <xdr:nvGraphicFramePr>
        <xdr:cNvPr id="173" name="グラフ 20">
          <a:extLst>
            <a:ext uri="{FF2B5EF4-FFF2-40B4-BE49-F238E27FC236}">
              <a16:creationId xmlns:a16="http://schemas.microsoft.com/office/drawing/2014/main" id="{A669BE7D-0273-4F59-B9AE-46A26AD1B7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13</xdr:row>
      <xdr:rowOff>38100</xdr:rowOff>
    </xdr:from>
    <xdr:to>
      <xdr:col>15</xdr:col>
      <xdr:colOff>600075</xdr:colOff>
      <xdr:row>25</xdr:row>
      <xdr:rowOff>158750</xdr:rowOff>
    </xdr:to>
    <xdr:graphicFrame macro="">
      <xdr:nvGraphicFramePr>
        <xdr:cNvPr id="175" name="グラフ 23">
          <a:extLst>
            <a:ext uri="{FF2B5EF4-FFF2-40B4-BE49-F238E27FC236}">
              <a16:creationId xmlns:a16="http://schemas.microsoft.com/office/drawing/2014/main" id="{4C25D53C-21B9-453E-B765-5B1C0D3312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6350</xdr:colOff>
      <xdr:row>13</xdr:row>
      <xdr:rowOff>25400</xdr:rowOff>
    </xdr:from>
    <xdr:to>
      <xdr:col>20</xdr:col>
      <xdr:colOff>0</xdr:colOff>
      <xdr:row>25</xdr:row>
      <xdr:rowOff>152400</xdr:rowOff>
    </xdr:to>
    <xdr:graphicFrame macro="">
      <xdr:nvGraphicFramePr>
        <xdr:cNvPr id="172" name="グラフ 25">
          <a:extLst>
            <a:ext uri="{FF2B5EF4-FFF2-40B4-BE49-F238E27FC236}">
              <a16:creationId xmlns:a16="http://schemas.microsoft.com/office/drawing/2014/main" id="{748CD75E-AA92-445C-9EC7-E45879B19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34</xdr:row>
      <xdr:rowOff>28575</xdr:rowOff>
    </xdr:from>
    <xdr:to>
      <xdr:col>3</xdr:col>
      <xdr:colOff>600075</xdr:colOff>
      <xdr:row>46</xdr:row>
      <xdr:rowOff>149225</xdr:rowOff>
    </xdr:to>
    <xdr:graphicFrame macro="">
      <xdr:nvGraphicFramePr>
        <xdr:cNvPr id="160" name="グラフ 27">
          <a:extLst>
            <a:ext uri="{FF2B5EF4-FFF2-40B4-BE49-F238E27FC236}">
              <a16:creationId xmlns:a16="http://schemas.microsoft.com/office/drawing/2014/main" id="{DF038D87-4F0B-43DB-956C-1DDF4451EA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34</xdr:row>
      <xdr:rowOff>34925</xdr:rowOff>
    </xdr:from>
    <xdr:to>
      <xdr:col>7</xdr:col>
      <xdr:colOff>600075</xdr:colOff>
      <xdr:row>47</xdr:row>
      <xdr:rowOff>0</xdr:rowOff>
    </xdr:to>
    <xdr:graphicFrame macro="">
      <xdr:nvGraphicFramePr>
        <xdr:cNvPr id="159" name="グラフ 28">
          <a:extLst>
            <a:ext uri="{FF2B5EF4-FFF2-40B4-BE49-F238E27FC236}">
              <a16:creationId xmlns:a16="http://schemas.microsoft.com/office/drawing/2014/main" id="{1DB2BF48-F24E-4441-B882-05F0832F53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3175</xdr:colOff>
      <xdr:row>36</xdr:row>
      <xdr:rowOff>15875</xdr:rowOff>
    </xdr:from>
    <xdr:to>
      <xdr:col>11</xdr:col>
      <xdr:colOff>600075</xdr:colOff>
      <xdr:row>48</xdr:row>
      <xdr:rowOff>142875</xdr:rowOff>
    </xdr:to>
    <xdr:graphicFrame macro="">
      <xdr:nvGraphicFramePr>
        <xdr:cNvPr id="158" name="グラフ 30">
          <a:extLst>
            <a:ext uri="{FF2B5EF4-FFF2-40B4-BE49-F238E27FC236}">
              <a16:creationId xmlns:a16="http://schemas.microsoft.com/office/drawing/2014/main" id="{5487B669-FB8D-4FD6-8D3D-219D56591B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571500</xdr:colOff>
      <xdr:row>12</xdr:row>
      <xdr:rowOff>101601</xdr:rowOff>
    </xdr:to>
    <xdr:graphicFrame macro="">
      <xdr:nvGraphicFramePr>
        <xdr:cNvPr id="5" name="グラフ 3">
          <a:extLst>
            <a:ext uri="{FF2B5EF4-FFF2-40B4-BE49-F238E27FC236}">
              <a16:creationId xmlns:a16="http://schemas.microsoft.com/office/drawing/2014/main" id="{C108DC2F-4384-41A5-933A-131F5BA862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0</xdr:row>
      <xdr:rowOff>0</xdr:rowOff>
    </xdr:from>
    <xdr:to>
      <xdr:col>7</xdr:col>
      <xdr:colOff>571500</xdr:colOff>
      <xdr:row>12</xdr:row>
      <xdr:rowOff>104776</xdr:rowOff>
    </xdr:to>
    <xdr:graphicFrame macro="">
      <xdr:nvGraphicFramePr>
        <xdr:cNvPr id="10" name="グラフ 4">
          <a:extLst>
            <a:ext uri="{FF2B5EF4-FFF2-40B4-BE49-F238E27FC236}">
              <a16:creationId xmlns:a16="http://schemas.microsoft.com/office/drawing/2014/main" id="{7286CF2B-8823-4A04-9FA8-B4D9E419C4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0</xdr:row>
      <xdr:rowOff>0</xdr:rowOff>
    </xdr:from>
    <xdr:to>
      <xdr:col>11</xdr:col>
      <xdr:colOff>600075</xdr:colOff>
      <xdr:row>12</xdr:row>
      <xdr:rowOff>123825</xdr:rowOff>
    </xdr:to>
    <xdr:graphicFrame macro="">
      <xdr:nvGraphicFramePr>
        <xdr:cNvPr id="13" name="グラフ 6">
          <a:extLst>
            <a:ext uri="{FF2B5EF4-FFF2-40B4-BE49-F238E27FC236}">
              <a16:creationId xmlns:a16="http://schemas.microsoft.com/office/drawing/2014/main" id="{FAB35186-8318-4684-8B8F-331CF7030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0</xdr:row>
      <xdr:rowOff>0</xdr:rowOff>
    </xdr:from>
    <xdr:to>
      <xdr:col>15</xdr:col>
      <xdr:colOff>596900</xdr:colOff>
      <xdr:row>12</xdr:row>
      <xdr:rowOff>120650</xdr:rowOff>
    </xdr:to>
    <xdr:graphicFrame macro="">
      <xdr:nvGraphicFramePr>
        <xdr:cNvPr id="16" name="グラフ 7">
          <a:extLst>
            <a:ext uri="{FF2B5EF4-FFF2-40B4-BE49-F238E27FC236}">
              <a16:creationId xmlns:a16="http://schemas.microsoft.com/office/drawing/2014/main" id="{60284BE8-0227-4F63-8197-6987F9C37F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0</xdr:colOff>
      <xdr:row>0</xdr:row>
      <xdr:rowOff>0</xdr:rowOff>
    </xdr:from>
    <xdr:to>
      <xdr:col>19</xdr:col>
      <xdr:colOff>600075</xdr:colOff>
      <xdr:row>12</xdr:row>
      <xdr:rowOff>123825</xdr:rowOff>
    </xdr:to>
    <xdr:graphicFrame macro="">
      <xdr:nvGraphicFramePr>
        <xdr:cNvPr id="19" name="グラフ 8">
          <a:extLst>
            <a:ext uri="{FF2B5EF4-FFF2-40B4-BE49-F238E27FC236}">
              <a16:creationId xmlns:a16="http://schemas.microsoft.com/office/drawing/2014/main" id="{38E4039E-8460-40AF-9C73-6DEEC03341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13</xdr:row>
      <xdr:rowOff>0</xdr:rowOff>
    </xdr:from>
    <xdr:to>
      <xdr:col>3</xdr:col>
      <xdr:colOff>600075</xdr:colOff>
      <xdr:row>25</xdr:row>
      <xdr:rowOff>123825</xdr:rowOff>
    </xdr:to>
    <xdr:graphicFrame macro="">
      <xdr:nvGraphicFramePr>
        <xdr:cNvPr id="29" name="グラフ 9">
          <a:extLst>
            <a:ext uri="{FF2B5EF4-FFF2-40B4-BE49-F238E27FC236}">
              <a16:creationId xmlns:a16="http://schemas.microsoft.com/office/drawing/2014/main" id="{CE5739E5-A84C-4C80-B009-78734E37F9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13</xdr:row>
      <xdr:rowOff>0</xdr:rowOff>
    </xdr:from>
    <xdr:to>
      <xdr:col>7</xdr:col>
      <xdr:colOff>596900</xdr:colOff>
      <xdr:row>25</xdr:row>
      <xdr:rowOff>120650</xdr:rowOff>
    </xdr:to>
    <xdr:graphicFrame macro="">
      <xdr:nvGraphicFramePr>
        <xdr:cNvPr id="30" name="グラフ 10">
          <a:extLst>
            <a:ext uri="{FF2B5EF4-FFF2-40B4-BE49-F238E27FC236}">
              <a16:creationId xmlns:a16="http://schemas.microsoft.com/office/drawing/2014/main" id="{24F06555-2D3B-4F29-B011-E9D1063C85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0</xdr:colOff>
      <xdr:row>13</xdr:row>
      <xdr:rowOff>0</xdr:rowOff>
    </xdr:from>
    <xdr:to>
      <xdr:col>11</xdr:col>
      <xdr:colOff>600075</xdr:colOff>
      <xdr:row>25</xdr:row>
      <xdr:rowOff>123825</xdr:rowOff>
    </xdr:to>
    <xdr:graphicFrame macro="">
      <xdr:nvGraphicFramePr>
        <xdr:cNvPr id="31" name="グラフ 14">
          <a:extLst>
            <a:ext uri="{FF2B5EF4-FFF2-40B4-BE49-F238E27FC236}">
              <a16:creationId xmlns:a16="http://schemas.microsoft.com/office/drawing/2014/main" id="{29302354-D946-477A-8460-EFD2D75100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0</xdr:colOff>
      <xdr:row>13</xdr:row>
      <xdr:rowOff>0</xdr:rowOff>
    </xdr:from>
    <xdr:to>
      <xdr:col>15</xdr:col>
      <xdr:colOff>596900</xdr:colOff>
      <xdr:row>25</xdr:row>
      <xdr:rowOff>120650</xdr:rowOff>
    </xdr:to>
    <xdr:graphicFrame macro="">
      <xdr:nvGraphicFramePr>
        <xdr:cNvPr id="33" name="グラフ 15">
          <a:extLst>
            <a:ext uri="{FF2B5EF4-FFF2-40B4-BE49-F238E27FC236}">
              <a16:creationId xmlns:a16="http://schemas.microsoft.com/office/drawing/2014/main" id="{BE4CB73A-14BE-425A-A74B-0F92AED634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16</xdr:col>
      <xdr:colOff>0</xdr:colOff>
      <xdr:row>13</xdr:row>
      <xdr:rowOff>0</xdr:rowOff>
    </xdr:from>
    <xdr:to>
      <xdr:col>19</xdr:col>
      <xdr:colOff>596900</xdr:colOff>
      <xdr:row>25</xdr:row>
      <xdr:rowOff>120650</xdr:rowOff>
    </xdr:to>
    <xdr:graphicFrame macro="">
      <xdr:nvGraphicFramePr>
        <xdr:cNvPr id="37" name="グラフ 17">
          <a:extLst>
            <a:ext uri="{FF2B5EF4-FFF2-40B4-BE49-F238E27FC236}">
              <a16:creationId xmlns:a16="http://schemas.microsoft.com/office/drawing/2014/main" id="{2E8EC813-ED15-49D3-A05D-8783DAD5DE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26</xdr:row>
      <xdr:rowOff>0</xdr:rowOff>
    </xdr:from>
    <xdr:to>
      <xdr:col>3</xdr:col>
      <xdr:colOff>596900</xdr:colOff>
      <xdr:row>38</xdr:row>
      <xdr:rowOff>120650</xdr:rowOff>
    </xdr:to>
    <xdr:graphicFrame macro="">
      <xdr:nvGraphicFramePr>
        <xdr:cNvPr id="39" name="グラフ 20">
          <a:extLst>
            <a:ext uri="{FF2B5EF4-FFF2-40B4-BE49-F238E27FC236}">
              <a16:creationId xmlns:a16="http://schemas.microsoft.com/office/drawing/2014/main" id="{5C4B9680-127B-47CC-AA6B-BC2D4DEC8C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26</xdr:row>
      <xdr:rowOff>0</xdr:rowOff>
    </xdr:from>
    <xdr:to>
      <xdr:col>7</xdr:col>
      <xdr:colOff>600075</xdr:colOff>
      <xdr:row>38</xdr:row>
      <xdr:rowOff>123825</xdr:rowOff>
    </xdr:to>
    <xdr:graphicFrame macro="">
      <xdr:nvGraphicFramePr>
        <xdr:cNvPr id="42" name="グラフ 21">
          <a:extLst>
            <a:ext uri="{FF2B5EF4-FFF2-40B4-BE49-F238E27FC236}">
              <a16:creationId xmlns:a16="http://schemas.microsoft.com/office/drawing/2014/main" id="{31C13249-CDB1-44C2-A35A-CE9C7E64E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26</xdr:row>
      <xdr:rowOff>0</xdr:rowOff>
    </xdr:from>
    <xdr:to>
      <xdr:col>11</xdr:col>
      <xdr:colOff>596900</xdr:colOff>
      <xdr:row>38</xdr:row>
      <xdr:rowOff>120650</xdr:rowOff>
    </xdr:to>
    <xdr:graphicFrame macro="">
      <xdr:nvGraphicFramePr>
        <xdr:cNvPr id="45" name="グラフ 23">
          <a:extLst>
            <a:ext uri="{FF2B5EF4-FFF2-40B4-BE49-F238E27FC236}">
              <a16:creationId xmlns:a16="http://schemas.microsoft.com/office/drawing/2014/main" id="{87377934-3D67-43E0-8049-6DD7D20752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12</xdr:col>
      <xdr:colOff>0</xdr:colOff>
      <xdr:row>26</xdr:row>
      <xdr:rowOff>0</xdr:rowOff>
    </xdr:from>
    <xdr:to>
      <xdr:col>15</xdr:col>
      <xdr:colOff>600075</xdr:colOff>
      <xdr:row>38</xdr:row>
      <xdr:rowOff>123825</xdr:rowOff>
    </xdr:to>
    <xdr:graphicFrame macro="">
      <xdr:nvGraphicFramePr>
        <xdr:cNvPr id="72" name="グラフ 24">
          <a:extLst>
            <a:ext uri="{FF2B5EF4-FFF2-40B4-BE49-F238E27FC236}">
              <a16:creationId xmlns:a16="http://schemas.microsoft.com/office/drawing/2014/main" id="{5EBA8EE0-599A-482E-B882-6A8D00F79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16</xdr:col>
      <xdr:colOff>0</xdr:colOff>
      <xdr:row>26</xdr:row>
      <xdr:rowOff>0</xdr:rowOff>
    </xdr:from>
    <xdr:to>
      <xdr:col>19</xdr:col>
      <xdr:colOff>596900</xdr:colOff>
      <xdr:row>38</xdr:row>
      <xdr:rowOff>120650</xdr:rowOff>
    </xdr:to>
    <xdr:graphicFrame macro="">
      <xdr:nvGraphicFramePr>
        <xdr:cNvPr id="73" name="グラフ 25">
          <a:extLst>
            <a:ext uri="{FF2B5EF4-FFF2-40B4-BE49-F238E27FC236}">
              <a16:creationId xmlns:a16="http://schemas.microsoft.com/office/drawing/2014/main" id="{2885A019-F5E6-49D6-87CA-A7FD3D77FD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39</xdr:row>
      <xdr:rowOff>0</xdr:rowOff>
    </xdr:from>
    <xdr:to>
      <xdr:col>3</xdr:col>
      <xdr:colOff>600075</xdr:colOff>
      <xdr:row>51</xdr:row>
      <xdr:rowOff>123825</xdr:rowOff>
    </xdr:to>
    <xdr:graphicFrame macro="">
      <xdr:nvGraphicFramePr>
        <xdr:cNvPr id="58" name="グラフ 26">
          <a:extLst>
            <a:ext uri="{FF2B5EF4-FFF2-40B4-BE49-F238E27FC236}">
              <a16:creationId xmlns:a16="http://schemas.microsoft.com/office/drawing/2014/main" id="{5109ED21-C1D5-4682-916B-6903BE62B2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39</xdr:row>
      <xdr:rowOff>0</xdr:rowOff>
    </xdr:from>
    <xdr:to>
      <xdr:col>7</xdr:col>
      <xdr:colOff>596900</xdr:colOff>
      <xdr:row>51</xdr:row>
      <xdr:rowOff>120650</xdr:rowOff>
    </xdr:to>
    <xdr:graphicFrame macro="">
      <xdr:nvGraphicFramePr>
        <xdr:cNvPr id="59" name="グラフ 27">
          <a:extLst>
            <a:ext uri="{FF2B5EF4-FFF2-40B4-BE49-F238E27FC236}">
              <a16:creationId xmlns:a16="http://schemas.microsoft.com/office/drawing/2014/main" id="{9A775B06-ECFB-4E35-B0B9-117B01E8B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0</xdr:colOff>
      <xdr:row>39</xdr:row>
      <xdr:rowOff>0</xdr:rowOff>
    </xdr:from>
    <xdr:to>
      <xdr:col>11</xdr:col>
      <xdr:colOff>600075</xdr:colOff>
      <xdr:row>51</xdr:row>
      <xdr:rowOff>123825</xdr:rowOff>
    </xdr:to>
    <xdr:graphicFrame macro="">
      <xdr:nvGraphicFramePr>
        <xdr:cNvPr id="62" name="グラフ 28">
          <a:extLst>
            <a:ext uri="{FF2B5EF4-FFF2-40B4-BE49-F238E27FC236}">
              <a16:creationId xmlns:a16="http://schemas.microsoft.com/office/drawing/2014/main" id="{78900849-B621-4FAD-BE85-7A56BE1019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12</xdr:col>
      <xdr:colOff>0</xdr:colOff>
      <xdr:row>39</xdr:row>
      <xdr:rowOff>0</xdr:rowOff>
    </xdr:from>
    <xdr:to>
      <xdr:col>15</xdr:col>
      <xdr:colOff>596900</xdr:colOff>
      <xdr:row>51</xdr:row>
      <xdr:rowOff>120650</xdr:rowOff>
    </xdr:to>
    <xdr:graphicFrame macro="">
      <xdr:nvGraphicFramePr>
        <xdr:cNvPr id="74" name="グラフ 29">
          <a:extLst>
            <a:ext uri="{FF2B5EF4-FFF2-40B4-BE49-F238E27FC236}">
              <a16:creationId xmlns:a16="http://schemas.microsoft.com/office/drawing/2014/main" id="{CFD1CA50-5953-4FE9-B906-6C9E42BBB2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0</xdr:colOff>
      <xdr:row>39</xdr:row>
      <xdr:rowOff>0</xdr:rowOff>
    </xdr:from>
    <xdr:to>
      <xdr:col>19</xdr:col>
      <xdr:colOff>600075</xdr:colOff>
      <xdr:row>51</xdr:row>
      <xdr:rowOff>123825</xdr:rowOff>
    </xdr:to>
    <xdr:graphicFrame macro="">
      <xdr:nvGraphicFramePr>
        <xdr:cNvPr id="75" name="グラフ 30">
          <a:extLst>
            <a:ext uri="{FF2B5EF4-FFF2-40B4-BE49-F238E27FC236}">
              <a16:creationId xmlns:a16="http://schemas.microsoft.com/office/drawing/2014/main" id="{CE32F5C4-853D-4938-8F7C-0DBA625BD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52</xdr:row>
      <xdr:rowOff>0</xdr:rowOff>
    </xdr:from>
    <xdr:to>
      <xdr:col>3</xdr:col>
      <xdr:colOff>596900</xdr:colOff>
      <xdr:row>64</xdr:row>
      <xdr:rowOff>120650</xdr:rowOff>
    </xdr:to>
    <xdr:graphicFrame macro="">
      <xdr:nvGraphicFramePr>
        <xdr:cNvPr id="78" name="グラフ 31">
          <a:extLst>
            <a:ext uri="{FF2B5EF4-FFF2-40B4-BE49-F238E27FC236}">
              <a16:creationId xmlns:a16="http://schemas.microsoft.com/office/drawing/2014/main" id="{454EE20B-F866-473E-8C86-C1473A6D0F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4</xdr:col>
      <xdr:colOff>0</xdr:colOff>
      <xdr:row>52</xdr:row>
      <xdr:rowOff>0</xdr:rowOff>
    </xdr:from>
    <xdr:to>
      <xdr:col>7</xdr:col>
      <xdr:colOff>600075</xdr:colOff>
      <xdr:row>64</xdr:row>
      <xdr:rowOff>123825</xdr:rowOff>
    </xdr:to>
    <xdr:graphicFrame macro="">
      <xdr:nvGraphicFramePr>
        <xdr:cNvPr id="81" name="グラフ 32">
          <a:extLst>
            <a:ext uri="{FF2B5EF4-FFF2-40B4-BE49-F238E27FC236}">
              <a16:creationId xmlns:a16="http://schemas.microsoft.com/office/drawing/2014/main" id="{1EC7AAA1-F2E5-44B4-BA65-9E7859A6FD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88B81-CBD7-4602-8D9F-0F400D6F121A}">
  <dimension ref="A1:FF60"/>
  <sheetViews>
    <sheetView tabSelected="1" zoomScale="66" zoomScaleNormal="66" zoomScaleSheetLayoutView="70" zoomScalePageLayoutView="13" workbookViewId="0">
      <selection activeCell="DZ3" sqref="DZ3:ET3"/>
    </sheetView>
  </sheetViews>
  <sheetFormatPr defaultColWidth="8.81640625" defaultRowHeight="13"/>
  <cols>
    <col min="1" max="1" width="13.54296875" style="1" customWidth="1"/>
    <col min="2" max="2" width="13.81640625" style="68" customWidth="1"/>
    <col min="3" max="3" width="10.453125" style="1" customWidth="1"/>
    <col min="4" max="4" width="6" style="1" customWidth="1"/>
    <col min="5" max="5" width="14.6328125" style="1" customWidth="1"/>
    <col min="6" max="6" width="10.453125" style="1" customWidth="1"/>
    <col min="7" max="7" width="6" style="1" customWidth="1"/>
    <col min="8" max="8" width="14.6328125" style="1" customWidth="1"/>
    <col min="9" max="9" width="12" style="1" customWidth="1"/>
    <col min="10" max="10" width="6" style="1" customWidth="1"/>
    <col min="11" max="11" width="14.6328125" style="1" customWidth="1"/>
    <col min="12" max="12" width="11.1796875" style="1" customWidth="1"/>
    <col min="13" max="13" width="6" style="1" customWidth="1"/>
    <col min="14" max="14" width="14.6328125" style="1" customWidth="1"/>
    <col min="15" max="15" width="9.1796875" style="1" customWidth="1"/>
    <col min="16" max="16" width="6" style="1" customWidth="1"/>
    <col min="17" max="17" width="14.6328125" style="1" customWidth="1"/>
    <col min="18" max="18" width="11.81640625" style="1" customWidth="1"/>
    <col min="19" max="19" width="6" style="1" customWidth="1"/>
    <col min="20" max="20" width="14.6328125" style="1" customWidth="1"/>
    <col min="21" max="21" width="10.453125" style="1" customWidth="1"/>
    <col min="22" max="22" width="6" style="1" customWidth="1"/>
    <col min="23" max="23" width="14.6328125" style="1" customWidth="1"/>
    <col min="24" max="24" width="10.453125" style="1" customWidth="1"/>
    <col min="25" max="25" width="6" style="1" customWidth="1"/>
    <col min="26" max="26" width="14.6328125" style="1" customWidth="1"/>
    <col min="27" max="27" width="9.453125" style="1" customWidth="1"/>
    <col min="28" max="28" width="6" style="1" customWidth="1"/>
    <col min="29" max="29" width="14.6328125" style="1" customWidth="1"/>
    <col min="30" max="30" width="10.1796875" style="1" customWidth="1"/>
    <col min="31" max="31" width="6" style="1" customWidth="1"/>
    <col min="32" max="32" width="14.6328125" style="1" customWidth="1"/>
    <col min="33" max="33" width="10.81640625" style="1" customWidth="1"/>
    <col min="34" max="34" width="6" style="1" customWidth="1"/>
    <col min="35" max="35" width="14.6328125" style="1" customWidth="1"/>
    <col min="36" max="36" width="10" style="1" customWidth="1"/>
    <col min="37" max="37" width="6" style="1" customWidth="1"/>
    <col min="38" max="38" width="14.6328125" style="1" customWidth="1"/>
    <col min="39" max="39" width="11.453125" style="1" customWidth="1"/>
    <col min="40" max="40" width="6" style="1" customWidth="1"/>
    <col min="41" max="41" width="14.6328125" style="1" customWidth="1"/>
    <col min="42" max="43" width="8.81640625" style="1" customWidth="1"/>
    <col min="44" max="44" width="9.1796875" style="41" customWidth="1"/>
    <col min="45" max="45" width="14.6328125" style="1" customWidth="1"/>
    <col min="46" max="47" width="8.81640625" style="1" customWidth="1"/>
    <col min="48" max="48" width="9.1796875" style="10" customWidth="1"/>
    <col min="49" max="49" width="14.6328125" style="1" customWidth="1"/>
    <col min="50" max="51" width="8.81640625" style="1" customWidth="1"/>
    <col min="52" max="52" width="9.1796875" style="10" customWidth="1"/>
    <col min="53" max="53" width="14.6328125" style="1" customWidth="1"/>
    <col min="54" max="55" width="8.81640625" style="1" customWidth="1"/>
    <col min="56" max="56" width="9.1796875" style="1" customWidth="1"/>
    <col min="57" max="57" width="14.6328125" style="1" customWidth="1"/>
    <col min="58" max="59" width="8.81640625" style="1" customWidth="1"/>
    <col min="60" max="60" width="9" style="10" customWidth="1"/>
    <col min="61" max="61" width="14.6328125" style="1" customWidth="1"/>
    <col min="62" max="63" width="8.81640625" style="1" customWidth="1"/>
    <col min="64" max="64" width="9.1796875" style="11" customWidth="1"/>
    <col min="65" max="65" width="14.6328125" style="1" customWidth="1"/>
    <col min="66" max="67" width="8.81640625" style="1" customWidth="1"/>
    <col min="68" max="68" width="9" style="10" customWidth="1"/>
    <col min="69" max="69" width="14.6328125" style="1" customWidth="1"/>
    <col min="70" max="71" width="8.81640625" style="1" customWidth="1"/>
    <col min="72" max="72" width="9.1796875" style="10" customWidth="1"/>
    <col min="73" max="73" width="14.6328125" style="1" customWidth="1"/>
    <col min="74" max="75" width="8.81640625" style="1" customWidth="1"/>
    <col min="76" max="76" width="9" style="10" customWidth="1"/>
    <col min="77" max="77" width="14.6328125" style="1" customWidth="1"/>
    <col min="78" max="79" width="8.81640625" style="1" customWidth="1"/>
    <col min="80" max="80" width="9.1796875" style="10" customWidth="1"/>
    <col min="81" max="81" width="14.6328125" style="1" customWidth="1"/>
    <col min="82" max="83" width="8.81640625" style="1" customWidth="1"/>
    <col min="84" max="84" width="9" style="10" customWidth="1"/>
    <col min="85" max="85" width="14.6328125" style="1" customWidth="1"/>
    <col min="86" max="86" width="8.81640625" style="1" customWidth="1"/>
    <col min="87" max="87" width="9.453125" style="1" customWidth="1"/>
    <col min="88" max="88" width="9.1796875" style="10" customWidth="1"/>
    <col min="89" max="89" width="14.6328125" style="1" customWidth="1"/>
    <col min="90" max="91" width="8.81640625" style="1" customWidth="1"/>
    <col min="92" max="92" width="9.1796875" style="10" customWidth="1"/>
    <col min="93" max="93" width="14.6328125" style="1" customWidth="1"/>
    <col min="94" max="95" width="8.81640625" style="1" customWidth="1"/>
    <col min="96" max="96" width="9.453125" style="10" customWidth="1"/>
    <col min="97" max="97" width="14.6328125" style="1" customWidth="1"/>
    <col min="98" max="99" width="8.81640625" style="1" customWidth="1"/>
    <col min="100" max="100" width="9" style="10" customWidth="1"/>
    <col min="101" max="101" width="14.6328125" style="1" customWidth="1"/>
    <col min="102" max="103" width="8.81640625" style="1" customWidth="1"/>
    <col min="104" max="104" width="9.1796875" style="10" customWidth="1"/>
    <col min="105" max="105" width="14.6328125" style="1" customWidth="1"/>
    <col min="106" max="107" width="8.81640625" style="1" customWidth="1"/>
    <col min="108" max="108" width="9" style="10" customWidth="1"/>
    <col min="109" max="109" width="14.6328125" style="1" customWidth="1"/>
    <col min="110" max="111" width="8.81640625" style="1" customWidth="1"/>
    <col min="112" max="112" width="9" style="10" customWidth="1"/>
    <col min="113" max="113" width="14.6328125" style="1" customWidth="1"/>
    <col min="114" max="115" width="8.81640625" style="1" customWidth="1"/>
    <col min="116" max="116" width="9" style="1" customWidth="1"/>
    <col min="117" max="117" width="14.6328125" style="1" customWidth="1"/>
    <col min="118" max="119" width="8.81640625" style="1" customWidth="1"/>
    <col min="120" max="120" width="9.1796875" style="10" customWidth="1"/>
    <col min="121" max="121" width="14.6328125" style="1" customWidth="1"/>
    <col min="122" max="123" width="8.81640625" style="1" customWidth="1"/>
    <col min="124" max="124" width="9" style="10" customWidth="1"/>
    <col min="125" max="125" width="14.6328125" style="1" customWidth="1"/>
    <col min="126" max="127" width="8.81640625" style="1" customWidth="1"/>
    <col min="128" max="128" width="9" style="10" customWidth="1"/>
    <col min="129" max="129" width="14.6328125" style="1" customWidth="1"/>
    <col min="130" max="135" width="5.453125" style="68" customWidth="1"/>
    <col min="136" max="136" width="27.90625" style="68" customWidth="1"/>
    <col min="137" max="142" width="5.453125" style="68" customWidth="1"/>
    <col min="143" max="143" width="27.90625" style="68" customWidth="1"/>
    <col min="144" max="149" width="5.453125" style="68" customWidth="1"/>
    <col min="150" max="150" width="27.90625" style="68" customWidth="1"/>
    <col min="151" max="153" width="5.453125" style="68" customWidth="1"/>
    <col min="154" max="154" width="27.90625" style="68" customWidth="1"/>
    <col min="155" max="157" width="5.453125" style="68" customWidth="1"/>
    <col min="158" max="158" width="27.90625" style="68" customWidth="1"/>
    <col min="159" max="161" width="5.453125" style="68" customWidth="1"/>
    <col min="162" max="162" width="27.90625" style="68" customWidth="1"/>
    <col min="163" max="16384" width="8.81640625" style="1"/>
  </cols>
  <sheetData>
    <row r="1" spans="1:162" ht="40.75" customHeight="1">
      <c r="A1" s="2" t="s">
        <v>259</v>
      </c>
      <c r="D1" s="56"/>
      <c r="L1" s="56"/>
    </row>
    <row r="2" spans="1:162" ht="18.649999999999999" customHeight="1">
      <c r="A2" s="253" t="s">
        <v>2</v>
      </c>
      <c r="B2" s="273" t="s">
        <v>3</v>
      </c>
      <c r="C2" s="275" t="s">
        <v>4</v>
      </c>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t="s">
        <v>5</v>
      </c>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c r="BV2" s="275"/>
      <c r="BW2" s="275"/>
      <c r="BX2" s="275"/>
      <c r="BY2" s="275"/>
      <c r="BZ2" s="275"/>
      <c r="CA2" s="275"/>
      <c r="CB2" s="275"/>
      <c r="CC2" s="275"/>
      <c r="CD2" s="275"/>
      <c r="CE2" s="275"/>
      <c r="CF2" s="275"/>
      <c r="CG2" s="275"/>
      <c r="CH2" s="275"/>
      <c r="CI2" s="275"/>
      <c r="CJ2" s="275"/>
      <c r="CK2" s="275"/>
      <c r="CL2" s="275"/>
      <c r="CM2" s="275"/>
      <c r="CN2" s="275"/>
      <c r="CO2" s="275"/>
      <c r="CP2" s="275"/>
      <c r="CQ2" s="275"/>
      <c r="CR2" s="275"/>
      <c r="CS2" s="275"/>
      <c r="CT2" s="275"/>
      <c r="CU2" s="275"/>
      <c r="CV2" s="275"/>
      <c r="CW2" s="275"/>
      <c r="CX2" s="275"/>
      <c r="CY2" s="275"/>
      <c r="CZ2" s="275"/>
      <c r="DA2" s="275"/>
      <c r="DB2" s="275"/>
      <c r="DC2" s="275"/>
      <c r="DD2" s="275"/>
      <c r="DE2" s="275"/>
      <c r="DF2" s="275"/>
      <c r="DG2" s="275"/>
      <c r="DH2" s="275"/>
      <c r="DI2" s="275"/>
      <c r="DJ2" s="275"/>
      <c r="DK2" s="275"/>
      <c r="DL2" s="275"/>
      <c r="DM2" s="275"/>
      <c r="DN2" s="275"/>
      <c r="DO2" s="275"/>
      <c r="DP2" s="275"/>
      <c r="DQ2" s="275"/>
      <c r="DR2" s="275"/>
      <c r="DS2" s="275"/>
      <c r="DT2" s="275"/>
      <c r="DU2" s="275"/>
      <c r="DV2" s="275"/>
      <c r="DW2" s="275"/>
      <c r="DX2" s="275"/>
      <c r="DY2" s="275"/>
      <c r="DZ2" s="230" t="s">
        <v>180</v>
      </c>
      <c r="EA2" s="231"/>
      <c r="EB2" s="231"/>
      <c r="EC2" s="231"/>
      <c r="ED2" s="231"/>
      <c r="EE2" s="231"/>
      <c r="EF2" s="231"/>
      <c r="EG2" s="231"/>
      <c r="EH2" s="231"/>
      <c r="EI2" s="231"/>
      <c r="EJ2" s="231"/>
      <c r="EK2" s="231"/>
      <c r="EL2" s="231"/>
      <c r="EM2" s="231"/>
      <c r="EN2" s="231"/>
      <c r="EO2" s="231"/>
      <c r="EP2" s="231"/>
      <c r="EQ2" s="231"/>
      <c r="ER2" s="231"/>
      <c r="ES2" s="231"/>
      <c r="ET2" s="231"/>
      <c r="EU2" s="231"/>
      <c r="EV2" s="231"/>
      <c r="EW2" s="231"/>
      <c r="EX2" s="231"/>
      <c r="EY2" s="231"/>
      <c r="EZ2" s="231"/>
      <c r="FA2" s="231"/>
      <c r="FB2" s="231"/>
      <c r="FC2" s="231"/>
      <c r="FD2" s="231"/>
      <c r="FE2" s="231"/>
      <c r="FF2" s="232"/>
    </row>
    <row r="3" spans="1:162" ht="21.65" customHeight="1">
      <c r="A3" s="253"/>
      <c r="B3" s="273"/>
      <c r="C3" s="272" t="s">
        <v>6</v>
      </c>
      <c r="D3" s="272"/>
      <c r="E3" s="272"/>
      <c r="F3" s="272" t="s">
        <v>7</v>
      </c>
      <c r="G3" s="272"/>
      <c r="H3" s="272"/>
      <c r="I3" s="272" t="s">
        <v>8</v>
      </c>
      <c r="J3" s="272"/>
      <c r="K3" s="272"/>
      <c r="L3" s="272" t="s">
        <v>9</v>
      </c>
      <c r="M3" s="272"/>
      <c r="N3" s="272"/>
      <c r="O3" s="272" t="s">
        <v>10</v>
      </c>
      <c r="P3" s="272"/>
      <c r="Q3" s="272"/>
      <c r="R3" s="272" t="s">
        <v>246</v>
      </c>
      <c r="S3" s="272"/>
      <c r="T3" s="272"/>
      <c r="U3" s="276" t="s">
        <v>247</v>
      </c>
      <c r="V3" s="276"/>
      <c r="W3" s="276"/>
      <c r="X3" s="277" t="s">
        <v>260</v>
      </c>
      <c r="Y3" s="277"/>
      <c r="Z3" s="277"/>
      <c r="AA3" s="272" t="s">
        <v>248</v>
      </c>
      <c r="AB3" s="272"/>
      <c r="AC3" s="272"/>
      <c r="AD3" s="272" t="s">
        <v>249</v>
      </c>
      <c r="AE3" s="272"/>
      <c r="AF3" s="272"/>
      <c r="AG3" s="278" t="s">
        <v>250</v>
      </c>
      <c r="AH3" s="278"/>
      <c r="AI3" s="278"/>
      <c r="AJ3" s="272" t="s">
        <v>251</v>
      </c>
      <c r="AK3" s="272"/>
      <c r="AL3" s="272"/>
      <c r="AM3" s="272" t="s">
        <v>252</v>
      </c>
      <c r="AN3" s="272"/>
      <c r="AO3" s="272"/>
      <c r="AP3" s="270" t="s">
        <v>23</v>
      </c>
      <c r="AQ3" s="270"/>
      <c r="AR3" s="270"/>
      <c r="AS3" s="270"/>
      <c r="AT3" s="270" t="s">
        <v>24</v>
      </c>
      <c r="AU3" s="270"/>
      <c r="AV3" s="270"/>
      <c r="AW3" s="270"/>
      <c r="AX3" s="270" t="s">
        <v>25</v>
      </c>
      <c r="AY3" s="270"/>
      <c r="AZ3" s="270"/>
      <c r="BA3" s="270"/>
      <c r="BB3" s="270" t="s">
        <v>26</v>
      </c>
      <c r="BC3" s="270"/>
      <c r="BD3" s="270"/>
      <c r="BE3" s="270"/>
      <c r="BF3" s="270" t="s">
        <v>27</v>
      </c>
      <c r="BG3" s="270"/>
      <c r="BH3" s="270"/>
      <c r="BI3" s="270"/>
      <c r="BJ3" s="270" t="s">
        <v>28</v>
      </c>
      <c r="BK3" s="270"/>
      <c r="BL3" s="270"/>
      <c r="BM3" s="270"/>
      <c r="BN3" s="270" t="s">
        <v>29</v>
      </c>
      <c r="BO3" s="270"/>
      <c r="BP3" s="270"/>
      <c r="BQ3" s="270"/>
      <c r="BR3" s="270" t="s">
        <v>30</v>
      </c>
      <c r="BS3" s="270"/>
      <c r="BT3" s="270"/>
      <c r="BU3" s="270"/>
      <c r="BV3" s="270" t="s">
        <v>31</v>
      </c>
      <c r="BW3" s="270"/>
      <c r="BX3" s="270"/>
      <c r="BY3" s="270"/>
      <c r="BZ3" s="270" t="s">
        <v>32</v>
      </c>
      <c r="CA3" s="270"/>
      <c r="CB3" s="270"/>
      <c r="CC3" s="270"/>
      <c r="CD3" s="270" t="s">
        <v>33</v>
      </c>
      <c r="CE3" s="270"/>
      <c r="CF3" s="270"/>
      <c r="CG3" s="270"/>
      <c r="CH3" s="271" t="s">
        <v>34</v>
      </c>
      <c r="CI3" s="271"/>
      <c r="CJ3" s="271"/>
      <c r="CK3" s="271"/>
      <c r="CL3" s="270" t="s">
        <v>35</v>
      </c>
      <c r="CM3" s="270"/>
      <c r="CN3" s="270"/>
      <c r="CO3" s="270"/>
      <c r="CP3" s="270" t="s">
        <v>36</v>
      </c>
      <c r="CQ3" s="270"/>
      <c r="CR3" s="270"/>
      <c r="CS3" s="270"/>
      <c r="CT3" s="270" t="s">
        <v>37</v>
      </c>
      <c r="CU3" s="270"/>
      <c r="CV3" s="270"/>
      <c r="CW3" s="270"/>
      <c r="CX3" s="270" t="s">
        <v>38</v>
      </c>
      <c r="CY3" s="270"/>
      <c r="CZ3" s="270"/>
      <c r="DA3" s="270"/>
      <c r="DB3" s="270" t="s">
        <v>253</v>
      </c>
      <c r="DC3" s="270"/>
      <c r="DD3" s="270"/>
      <c r="DE3" s="270"/>
      <c r="DF3" s="270" t="s">
        <v>254</v>
      </c>
      <c r="DG3" s="270"/>
      <c r="DH3" s="270"/>
      <c r="DI3" s="270"/>
      <c r="DJ3" s="270" t="s">
        <v>255</v>
      </c>
      <c r="DK3" s="270"/>
      <c r="DL3" s="270"/>
      <c r="DM3" s="270"/>
      <c r="DN3" s="270" t="s">
        <v>256</v>
      </c>
      <c r="DO3" s="270"/>
      <c r="DP3" s="270"/>
      <c r="DQ3" s="270"/>
      <c r="DR3" s="270" t="s">
        <v>257</v>
      </c>
      <c r="DS3" s="270"/>
      <c r="DT3" s="270"/>
      <c r="DU3" s="270"/>
      <c r="DV3" s="270" t="s">
        <v>258</v>
      </c>
      <c r="DW3" s="270"/>
      <c r="DX3" s="270"/>
      <c r="DY3" s="270"/>
      <c r="DZ3" s="233" t="s">
        <v>181</v>
      </c>
      <c r="EA3" s="234"/>
      <c r="EB3" s="234"/>
      <c r="EC3" s="234"/>
      <c r="ED3" s="234"/>
      <c r="EE3" s="234"/>
      <c r="EF3" s="234"/>
      <c r="EG3" s="234"/>
      <c r="EH3" s="234"/>
      <c r="EI3" s="234"/>
      <c r="EJ3" s="234"/>
      <c r="EK3" s="234"/>
      <c r="EL3" s="234"/>
      <c r="EM3" s="234"/>
      <c r="EN3" s="234"/>
      <c r="EO3" s="234"/>
      <c r="EP3" s="234"/>
      <c r="EQ3" s="234"/>
      <c r="ER3" s="234"/>
      <c r="ES3" s="234"/>
      <c r="ET3" s="234"/>
      <c r="EU3" s="233" t="s">
        <v>182</v>
      </c>
      <c r="EV3" s="234"/>
      <c r="EW3" s="234"/>
      <c r="EX3" s="234"/>
      <c r="EY3" s="234"/>
      <c r="EZ3" s="234"/>
      <c r="FA3" s="234"/>
      <c r="FB3" s="234"/>
      <c r="FC3" s="234"/>
      <c r="FD3" s="234"/>
      <c r="FE3" s="234"/>
      <c r="FF3" s="235"/>
    </row>
    <row r="4" spans="1:162" ht="12.65" customHeight="1">
      <c r="A4" s="253"/>
      <c r="B4" s="273"/>
      <c r="C4" s="267" t="s">
        <v>46</v>
      </c>
      <c r="D4" s="266" t="s">
        <v>47</v>
      </c>
      <c r="E4" s="257" t="s">
        <v>48</v>
      </c>
      <c r="F4" s="267" t="s">
        <v>46</v>
      </c>
      <c r="G4" s="266" t="s">
        <v>47</v>
      </c>
      <c r="H4" s="257" t="s">
        <v>48</v>
      </c>
      <c r="I4" s="267" t="s">
        <v>46</v>
      </c>
      <c r="J4" s="266" t="s">
        <v>47</v>
      </c>
      <c r="K4" s="257" t="s">
        <v>48</v>
      </c>
      <c r="L4" s="267" t="s">
        <v>46</v>
      </c>
      <c r="M4" s="266" t="s">
        <v>47</v>
      </c>
      <c r="N4" s="257" t="s">
        <v>48</v>
      </c>
      <c r="O4" s="267" t="s">
        <v>46</v>
      </c>
      <c r="P4" s="266" t="s">
        <v>47</v>
      </c>
      <c r="Q4" s="257" t="s">
        <v>48</v>
      </c>
      <c r="R4" s="267" t="s">
        <v>46</v>
      </c>
      <c r="S4" s="266" t="s">
        <v>47</v>
      </c>
      <c r="T4" s="257" t="s">
        <v>48</v>
      </c>
      <c r="U4" s="267" t="s">
        <v>46</v>
      </c>
      <c r="V4" s="266" t="s">
        <v>47</v>
      </c>
      <c r="W4" s="257" t="s">
        <v>48</v>
      </c>
      <c r="X4" s="267" t="s">
        <v>46</v>
      </c>
      <c r="Y4" s="268" t="s">
        <v>51</v>
      </c>
      <c r="Z4" s="257" t="s">
        <v>48</v>
      </c>
      <c r="AA4" s="267" t="s">
        <v>46</v>
      </c>
      <c r="AB4" s="266" t="s">
        <v>47</v>
      </c>
      <c r="AC4" s="257" t="s">
        <v>48</v>
      </c>
      <c r="AD4" s="267" t="s">
        <v>46</v>
      </c>
      <c r="AE4" s="266" t="s">
        <v>47</v>
      </c>
      <c r="AF4" s="257" t="s">
        <v>48</v>
      </c>
      <c r="AG4" s="267" t="s">
        <v>46</v>
      </c>
      <c r="AH4" s="266" t="s">
        <v>47</v>
      </c>
      <c r="AI4" s="257" t="s">
        <v>48</v>
      </c>
      <c r="AJ4" s="267" t="s">
        <v>46</v>
      </c>
      <c r="AK4" s="266" t="s">
        <v>47</v>
      </c>
      <c r="AL4" s="257" t="s">
        <v>48</v>
      </c>
      <c r="AM4" s="267" t="s">
        <v>46</v>
      </c>
      <c r="AN4" s="266" t="s">
        <v>47</v>
      </c>
      <c r="AO4" s="257" t="s">
        <v>48</v>
      </c>
      <c r="AP4" s="253" t="s">
        <v>52</v>
      </c>
      <c r="AQ4" s="253" t="s">
        <v>53</v>
      </c>
      <c r="AR4" s="255" t="s">
        <v>54</v>
      </c>
      <c r="AS4" s="257" t="s">
        <v>48</v>
      </c>
      <c r="AT4" s="253" t="s">
        <v>52</v>
      </c>
      <c r="AU4" s="253" t="s">
        <v>53</v>
      </c>
      <c r="AV4" s="255" t="s">
        <v>54</v>
      </c>
      <c r="AW4" s="257" t="s">
        <v>48</v>
      </c>
      <c r="AX4" s="253" t="s">
        <v>52</v>
      </c>
      <c r="AY4" s="253" t="s">
        <v>53</v>
      </c>
      <c r="AZ4" s="255" t="s">
        <v>54</v>
      </c>
      <c r="BA4" s="257" t="s">
        <v>48</v>
      </c>
      <c r="BB4" s="253" t="s">
        <v>52</v>
      </c>
      <c r="BC4" s="253" t="s">
        <v>53</v>
      </c>
      <c r="BD4" s="253" t="s">
        <v>54</v>
      </c>
      <c r="BE4" s="257" t="s">
        <v>48</v>
      </c>
      <c r="BF4" s="253" t="s">
        <v>52</v>
      </c>
      <c r="BG4" s="253" t="s">
        <v>53</v>
      </c>
      <c r="BH4" s="255" t="s">
        <v>54</v>
      </c>
      <c r="BI4" s="257" t="s">
        <v>48</v>
      </c>
      <c r="BJ4" s="253" t="s">
        <v>52</v>
      </c>
      <c r="BK4" s="253" t="s">
        <v>53</v>
      </c>
      <c r="BL4" s="264" t="s">
        <v>54</v>
      </c>
      <c r="BM4" s="257" t="s">
        <v>48</v>
      </c>
      <c r="BN4" s="253" t="s">
        <v>52</v>
      </c>
      <c r="BO4" s="253" t="s">
        <v>53</v>
      </c>
      <c r="BP4" s="255" t="s">
        <v>54</v>
      </c>
      <c r="BQ4" s="257" t="s">
        <v>48</v>
      </c>
      <c r="BR4" s="253" t="s">
        <v>52</v>
      </c>
      <c r="BS4" s="253" t="s">
        <v>53</v>
      </c>
      <c r="BT4" s="255" t="s">
        <v>54</v>
      </c>
      <c r="BU4" s="257" t="s">
        <v>48</v>
      </c>
      <c r="BV4" s="253" t="s">
        <v>52</v>
      </c>
      <c r="BW4" s="253" t="s">
        <v>53</v>
      </c>
      <c r="BX4" s="255" t="s">
        <v>54</v>
      </c>
      <c r="BY4" s="257" t="s">
        <v>48</v>
      </c>
      <c r="BZ4" s="253" t="s">
        <v>52</v>
      </c>
      <c r="CA4" s="253" t="s">
        <v>53</v>
      </c>
      <c r="CB4" s="255" t="s">
        <v>54</v>
      </c>
      <c r="CC4" s="257" t="s">
        <v>48</v>
      </c>
      <c r="CD4" s="253" t="s">
        <v>52</v>
      </c>
      <c r="CE4" s="253" t="s">
        <v>53</v>
      </c>
      <c r="CF4" s="255" t="s">
        <v>54</v>
      </c>
      <c r="CG4" s="257" t="s">
        <v>48</v>
      </c>
      <c r="CH4" s="253" t="s">
        <v>52</v>
      </c>
      <c r="CI4" s="253" t="s">
        <v>53</v>
      </c>
      <c r="CJ4" s="255" t="s">
        <v>54</v>
      </c>
      <c r="CK4" s="257" t="s">
        <v>48</v>
      </c>
      <c r="CL4" s="253" t="s">
        <v>52</v>
      </c>
      <c r="CM4" s="253" t="s">
        <v>53</v>
      </c>
      <c r="CN4" s="255" t="s">
        <v>54</v>
      </c>
      <c r="CO4" s="257" t="s">
        <v>48</v>
      </c>
      <c r="CP4" s="253" t="s">
        <v>52</v>
      </c>
      <c r="CQ4" s="253" t="s">
        <v>53</v>
      </c>
      <c r="CR4" s="255" t="s">
        <v>54</v>
      </c>
      <c r="CS4" s="257" t="s">
        <v>48</v>
      </c>
      <c r="CT4" s="253" t="s">
        <v>52</v>
      </c>
      <c r="CU4" s="253" t="s">
        <v>53</v>
      </c>
      <c r="CV4" s="255" t="s">
        <v>54</v>
      </c>
      <c r="CW4" s="257" t="s">
        <v>48</v>
      </c>
      <c r="CX4" s="253" t="s">
        <v>52</v>
      </c>
      <c r="CY4" s="253" t="s">
        <v>53</v>
      </c>
      <c r="CZ4" s="255" t="s">
        <v>54</v>
      </c>
      <c r="DA4" s="257" t="s">
        <v>48</v>
      </c>
      <c r="DB4" s="253" t="s">
        <v>52</v>
      </c>
      <c r="DC4" s="253" t="s">
        <v>53</v>
      </c>
      <c r="DD4" s="255" t="s">
        <v>54</v>
      </c>
      <c r="DE4" s="257" t="s">
        <v>48</v>
      </c>
      <c r="DF4" s="253" t="s">
        <v>52</v>
      </c>
      <c r="DG4" s="253" t="s">
        <v>53</v>
      </c>
      <c r="DH4" s="255" t="s">
        <v>54</v>
      </c>
      <c r="DI4" s="257" t="s">
        <v>48</v>
      </c>
      <c r="DJ4" s="253" t="s">
        <v>52</v>
      </c>
      <c r="DK4" s="253" t="s">
        <v>53</v>
      </c>
      <c r="DL4" s="253" t="s">
        <v>54</v>
      </c>
      <c r="DM4" s="257" t="s">
        <v>48</v>
      </c>
      <c r="DN4" s="253" t="s">
        <v>52</v>
      </c>
      <c r="DO4" s="253" t="s">
        <v>53</v>
      </c>
      <c r="DP4" s="255" t="s">
        <v>54</v>
      </c>
      <c r="DQ4" s="257" t="s">
        <v>48</v>
      </c>
      <c r="DR4" s="253" t="s">
        <v>52</v>
      </c>
      <c r="DS4" s="253" t="s">
        <v>53</v>
      </c>
      <c r="DT4" s="255" t="s">
        <v>54</v>
      </c>
      <c r="DU4" s="257" t="s">
        <v>48</v>
      </c>
      <c r="DV4" s="253" t="s">
        <v>52</v>
      </c>
      <c r="DW4" s="253" t="s">
        <v>53</v>
      </c>
      <c r="DX4" s="255" t="s">
        <v>54</v>
      </c>
      <c r="DY4" s="257" t="s">
        <v>48</v>
      </c>
      <c r="DZ4" s="236" t="s">
        <v>261</v>
      </c>
      <c r="EA4" s="237"/>
      <c r="EB4" s="237"/>
      <c r="EC4" s="237"/>
      <c r="ED4" s="237"/>
      <c r="EE4" s="237"/>
      <c r="EF4" s="237"/>
      <c r="EG4" s="236" t="s">
        <v>262</v>
      </c>
      <c r="EH4" s="237"/>
      <c r="EI4" s="237"/>
      <c r="EJ4" s="237"/>
      <c r="EK4" s="237"/>
      <c r="EL4" s="237"/>
      <c r="EM4" s="237"/>
      <c r="EN4" s="240" t="s">
        <v>263</v>
      </c>
      <c r="EO4" s="241"/>
      <c r="EP4" s="241"/>
      <c r="EQ4" s="241"/>
      <c r="ER4" s="241"/>
      <c r="ES4" s="241"/>
      <c r="ET4" s="241"/>
      <c r="EU4" s="240" t="s">
        <v>261</v>
      </c>
      <c r="EV4" s="241"/>
      <c r="EW4" s="241"/>
      <c r="EX4" s="241"/>
      <c r="EY4" s="240" t="s">
        <v>262</v>
      </c>
      <c r="EZ4" s="241"/>
      <c r="FA4" s="241"/>
      <c r="FB4" s="241"/>
      <c r="FC4" s="240" t="s">
        <v>263</v>
      </c>
      <c r="FD4" s="241"/>
      <c r="FE4" s="241"/>
      <c r="FF4" s="244"/>
    </row>
    <row r="5" spans="1:162">
      <c r="A5" s="253"/>
      <c r="B5" s="273"/>
      <c r="C5" s="267"/>
      <c r="D5" s="266"/>
      <c r="E5" s="258"/>
      <c r="F5" s="267"/>
      <c r="G5" s="266"/>
      <c r="H5" s="258"/>
      <c r="I5" s="267"/>
      <c r="J5" s="266"/>
      <c r="K5" s="258"/>
      <c r="L5" s="267"/>
      <c r="M5" s="266"/>
      <c r="N5" s="258"/>
      <c r="O5" s="267"/>
      <c r="P5" s="266"/>
      <c r="Q5" s="258"/>
      <c r="R5" s="267"/>
      <c r="S5" s="266"/>
      <c r="T5" s="258"/>
      <c r="U5" s="267"/>
      <c r="V5" s="266"/>
      <c r="W5" s="258"/>
      <c r="X5" s="267"/>
      <c r="Y5" s="268"/>
      <c r="Z5" s="258"/>
      <c r="AA5" s="267"/>
      <c r="AB5" s="266"/>
      <c r="AC5" s="258"/>
      <c r="AD5" s="267"/>
      <c r="AE5" s="266"/>
      <c r="AF5" s="258"/>
      <c r="AG5" s="267"/>
      <c r="AH5" s="266"/>
      <c r="AI5" s="258"/>
      <c r="AJ5" s="267"/>
      <c r="AK5" s="266"/>
      <c r="AL5" s="258"/>
      <c r="AM5" s="267"/>
      <c r="AN5" s="266"/>
      <c r="AO5" s="258"/>
      <c r="AP5" s="253"/>
      <c r="AQ5" s="253"/>
      <c r="AR5" s="255"/>
      <c r="AS5" s="258"/>
      <c r="AT5" s="253"/>
      <c r="AU5" s="253"/>
      <c r="AV5" s="255"/>
      <c r="AW5" s="258"/>
      <c r="AX5" s="253"/>
      <c r="AY5" s="253"/>
      <c r="AZ5" s="255"/>
      <c r="BA5" s="258"/>
      <c r="BB5" s="253"/>
      <c r="BC5" s="253"/>
      <c r="BD5" s="253"/>
      <c r="BE5" s="258"/>
      <c r="BF5" s="253"/>
      <c r="BG5" s="253"/>
      <c r="BH5" s="255"/>
      <c r="BI5" s="258"/>
      <c r="BJ5" s="253"/>
      <c r="BK5" s="253"/>
      <c r="BL5" s="264"/>
      <c r="BM5" s="258"/>
      <c r="BN5" s="253"/>
      <c r="BO5" s="253"/>
      <c r="BP5" s="255"/>
      <c r="BQ5" s="258"/>
      <c r="BR5" s="253"/>
      <c r="BS5" s="253"/>
      <c r="BT5" s="255"/>
      <c r="BU5" s="258"/>
      <c r="BV5" s="253"/>
      <c r="BW5" s="253"/>
      <c r="BX5" s="255"/>
      <c r="BY5" s="258"/>
      <c r="BZ5" s="253"/>
      <c r="CA5" s="253"/>
      <c r="CB5" s="255"/>
      <c r="CC5" s="258"/>
      <c r="CD5" s="253"/>
      <c r="CE5" s="253"/>
      <c r="CF5" s="255"/>
      <c r="CG5" s="258"/>
      <c r="CH5" s="253"/>
      <c r="CI5" s="253"/>
      <c r="CJ5" s="255"/>
      <c r="CK5" s="258"/>
      <c r="CL5" s="253"/>
      <c r="CM5" s="253"/>
      <c r="CN5" s="255"/>
      <c r="CO5" s="258"/>
      <c r="CP5" s="253"/>
      <c r="CQ5" s="253"/>
      <c r="CR5" s="255"/>
      <c r="CS5" s="258"/>
      <c r="CT5" s="253"/>
      <c r="CU5" s="253"/>
      <c r="CV5" s="255"/>
      <c r="CW5" s="258"/>
      <c r="CX5" s="253"/>
      <c r="CY5" s="253"/>
      <c r="CZ5" s="255"/>
      <c r="DA5" s="258"/>
      <c r="DB5" s="253"/>
      <c r="DC5" s="253"/>
      <c r="DD5" s="255"/>
      <c r="DE5" s="258"/>
      <c r="DF5" s="253"/>
      <c r="DG5" s="253"/>
      <c r="DH5" s="255"/>
      <c r="DI5" s="258"/>
      <c r="DJ5" s="253"/>
      <c r="DK5" s="253"/>
      <c r="DL5" s="253"/>
      <c r="DM5" s="258"/>
      <c r="DN5" s="253"/>
      <c r="DO5" s="253"/>
      <c r="DP5" s="255"/>
      <c r="DQ5" s="258"/>
      <c r="DR5" s="253"/>
      <c r="DS5" s="253"/>
      <c r="DT5" s="255"/>
      <c r="DU5" s="258"/>
      <c r="DV5" s="253"/>
      <c r="DW5" s="253"/>
      <c r="DX5" s="255"/>
      <c r="DY5" s="258"/>
      <c r="DZ5" s="238"/>
      <c r="EA5" s="239"/>
      <c r="EB5" s="239"/>
      <c r="EC5" s="239"/>
      <c r="ED5" s="239"/>
      <c r="EE5" s="239"/>
      <c r="EF5" s="239"/>
      <c r="EG5" s="238"/>
      <c r="EH5" s="239"/>
      <c r="EI5" s="239"/>
      <c r="EJ5" s="239"/>
      <c r="EK5" s="239"/>
      <c r="EL5" s="239"/>
      <c r="EM5" s="239"/>
      <c r="EN5" s="242"/>
      <c r="EO5" s="243"/>
      <c r="EP5" s="243"/>
      <c r="EQ5" s="243"/>
      <c r="ER5" s="243"/>
      <c r="ES5" s="243"/>
      <c r="ET5" s="243"/>
      <c r="EU5" s="242"/>
      <c r="EV5" s="243"/>
      <c r="EW5" s="243"/>
      <c r="EX5" s="243"/>
      <c r="EY5" s="242"/>
      <c r="EZ5" s="243"/>
      <c r="FA5" s="243"/>
      <c r="FB5" s="243"/>
      <c r="FC5" s="242"/>
      <c r="FD5" s="243"/>
      <c r="FE5" s="243"/>
      <c r="FF5" s="245"/>
    </row>
    <row r="6" spans="1:162" ht="41.15" customHeight="1">
      <c r="A6" s="253"/>
      <c r="B6" s="273"/>
      <c r="C6" s="267"/>
      <c r="D6" s="266"/>
      <c r="E6" s="258"/>
      <c r="F6" s="267"/>
      <c r="G6" s="266"/>
      <c r="H6" s="258"/>
      <c r="I6" s="267"/>
      <c r="J6" s="266"/>
      <c r="K6" s="258"/>
      <c r="L6" s="267"/>
      <c r="M6" s="266"/>
      <c r="N6" s="258"/>
      <c r="O6" s="267"/>
      <c r="P6" s="266"/>
      <c r="Q6" s="258"/>
      <c r="R6" s="267"/>
      <c r="S6" s="266"/>
      <c r="T6" s="258"/>
      <c r="U6" s="267"/>
      <c r="V6" s="266"/>
      <c r="W6" s="258"/>
      <c r="X6" s="267"/>
      <c r="Y6" s="268"/>
      <c r="Z6" s="258"/>
      <c r="AA6" s="267"/>
      <c r="AB6" s="266"/>
      <c r="AC6" s="258"/>
      <c r="AD6" s="267"/>
      <c r="AE6" s="266"/>
      <c r="AF6" s="258"/>
      <c r="AG6" s="267"/>
      <c r="AH6" s="266"/>
      <c r="AI6" s="258"/>
      <c r="AJ6" s="267"/>
      <c r="AK6" s="266"/>
      <c r="AL6" s="258"/>
      <c r="AM6" s="267"/>
      <c r="AN6" s="266"/>
      <c r="AO6" s="258"/>
      <c r="AP6" s="253"/>
      <c r="AQ6" s="253"/>
      <c r="AR6" s="255"/>
      <c r="AS6" s="258"/>
      <c r="AT6" s="253"/>
      <c r="AU6" s="253"/>
      <c r="AV6" s="255"/>
      <c r="AW6" s="258"/>
      <c r="AX6" s="253"/>
      <c r="AY6" s="253"/>
      <c r="AZ6" s="255"/>
      <c r="BA6" s="258"/>
      <c r="BB6" s="253"/>
      <c r="BC6" s="253"/>
      <c r="BD6" s="253"/>
      <c r="BE6" s="258"/>
      <c r="BF6" s="253"/>
      <c r="BG6" s="253"/>
      <c r="BH6" s="255"/>
      <c r="BI6" s="258"/>
      <c r="BJ6" s="253"/>
      <c r="BK6" s="253"/>
      <c r="BL6" s="264"/>
      <c r="BM6" s="258"/>
      <c r="BN6" s="253"/>
      <c r="BO6" s="253"/>
      <c r="BP6" s="255"/>
      <c r="BQ6" s="258"/>
      <c r="BR6" s="253"/>
      <c r="BS6" s="253"/>
      <c r="BT6" s="255"/>
      <c r="BU6" s="258"/>
      <c r="BV6" s="253"/>
      <c r="BW6" s="253"/>
      <c r="BX6" s="255"/>
      <c r="BY6" s="258"/>
      <c r="BZ6" s="253"/>
      <c r="CA6" s="253"/>
      <c r="CB6" s="255"/>
      <c r="CC6" s="258"/>
      <c r="CD6" s="253"/>
      <c r="CE6" s="253"/>
      <c r="CF6" s="255"/>
      <c r="CG6" s="258"/>
      <c r="CH6" s="253"/>
      <c r="CI6" s="253"/>
      <c r="CJ6" s="255"/>
      <c r="CK6" s="258"/>
      <c r="CL6" s="253"/>
      <c r="CM6" s="253"/>
      <c r="CN6" s="255"/>
      <c r="CO6" s="258"/>
      <c r="CP6" s="253"/>
      <c r="CQ6" s="253"/>
      <c r="CR6" s="255"/>
      <c r="CS6" s="258"/>
      <c r="CT6" s="253"/>
      <c r="CU6" s="253"/>
      <c r="CV6" s="255"/>
      <c r="CW6" s="258"/>
      <c r="CX6" s="253"/>
      <c r="CY6" s="253"/>
      <c r="CZ6" s="255"/>
      <c r="DA6" s="258"/>
      <c r="DB6" s="253"/>
      <c r="DC6" s="253"/>
      <c r="DD6" s="255"/>
      <c r="DE6" s="258"/>
      <c r="DF6" s="253"/>
      <c r="DG6" s="253"/>
      <c r="DH6" s="255"/>
      <c r="DI6" s="258"/>
      <c r="DJ6" s="253"/>
      <c r="DK6" s="253"/>
      <c r="DL6" s="253"/>
      <c r="DM6" s="258"/>
      <c r="DN6" s="253"/>
      <c r="DO6" s="253"/>
      <c r="DP6" s="255"/>
      <c r="DQ6" s="258"/>
      <c r="DR6" s="253"/>
      <c r="DS6" s="253"/>
      <c r="DT6" s="255"/>
      <c r="DU6" s="258"/>
      <c r="DV6" s="253"/>
      <c r="DW6" s="253"/>
      <c r="DX6" s="255"/>
      <c r="DY6" s="258"/>
      <c r="DZ6" s="169" t="s">
        <v>55</v>
      </c>
      <c r="EA6" s="169" t="s">
        <v>56</v>
      </c>
      <c r="EB6" s="169" t="s">
        <v>57</v>
      </c>
      <c r="EC6" s="169" t="s">
        <v>58</v>
      </c>
      <c r="ED6" s="169" t="s">
        <v>59</v>
      </c>
      <c r="EE6" s="169" t="s">
        <v>60</v>
      </c>
      <c r="EF6" s="169" t="s">
        <v>186</v>
      </c>
      <c r="EG6" s="169" t="s">
        <v>55</v>
      </c>
      <c r="EH6" s="169" t="s">
        <v>56</v>
      </c>
      <c r="EI6" s="169" t="s">
        <v>57</v>
      </c>
      <c r="EJ6" s="169" t="s">
        <v>58</v>
      </c>
      <c r="EK6" s="169" t="s">
        <v>59</v>
      </c>
      <c r="EL6" s="169" t="s">
        <v>60</v>
      </c>
      <c r="EM6" s="169" t="s">
        <v>186</v>
      </c>
      <c r="EN6" s="169" t="s">
        <v>55</v>
      </c>
      <c r="EO6" s="169" t="s">
        <v>56</v>
      </c>
      <c r="EP6" s="169" t="s">
        <v>57</v>
      </c>
      <c r="EQ6" s="169" t="s">
        <v>58</v>
      </c>
      <c r="ER6" s="169" t="s">
        <v>59</v>
      </c>
      <c r="ES6" s="169" t="s">
        <v>60</v>
      </c>
      <c r="ET6" s="169" t="s">
        <v>186</v>
      </c>
      <c r="EU6" s="210" t="s">
        <v>55</v>
      </c>
      <c r="EV6" s="210" t="s">
        <v>56</v>
      </c>
      <c r="EW6" s="210" t="s">
        <v>57</v>
      </c>
      <c r="EX6" s="210" t="s">
        <v>58</v>
      </c>
      <c r="EY6" s="210" t="s">
        <v>55</v>
      </c>
      <c r="EZ6" s="210" t="s">
        <v>56</v>
      </c>
      <c r="FA6" s="210" t="s">
        <v>57</v>
      </c>
      <c r="FB6" s="210" t="s">
        <v>58</v>
      </c>
      <c r="FC6" s="210" t="s">
        <v>55</v>
      </c>
      <c r="FD6" s="210" t="s">
        <v>56</v>
      </c>
      <c r="FE6" s="210" t="s">
        <v>57</v>
      </c>
      <c r="FF6" s="210" t="s">
        <v>58</v>
      </c>
    </row>
    <row r="7" spans="1:162" ht="221.5" customHeight="1">
      <c r="A7" s="254"/>
      <c r="B7" s="274"/>
      <c r="C7" s="12" t="s">
        <v>61</v>
      </c>
      <c r="D7" s="257"/>
      <c r="E7" s="258"/>
      <c r="F7" s="12" t="s">
        <v>61</v>
      </c>
      <c r="G7" s="257"/>
      <c r="H7" s="258"/>
      <c r="I7" s="12" t="s">
        <v>61</v>
      </c>
      <c r="J7" s="257"/>
      <c r="K7" s="258"/>
      <c r="L7" s="12" t="s">
        <v>61</v>
      </c>
      <c r="M7" s="257"/>
      <c r="N7" s="258"/>
      <c r="O7" s="12" t="s">
        <v>61</v>
      </c>
      <c r="P7" s="257"/>
      <c r="Q7" s="258"/>
      <c r="R7" s="12" t="s">
        <v>61</v>
      </c>
      <c r="S7" s="257"/>
      <c r="T7" s="258"/>
      <c r="U7" s="12" t="s">
        <v>61</v>
      </c>
      <c r="V7" s="257"/>
      <c r="W7" s="258"/>
      <c r="X7" s="43" t="s">
        <v>61</v>
      </c>
      <c r="Y7" s="269"/>
      <c r="Z7" s="258"/>
      <c r="AA7" s="12" t="s">
        <v>61</v>
      </c>
      <c r="AB7" s="257"/>
      <c r="AC7" s="258"/>
      <c r="AD7" s="12" t="s">
        <v>61</v>
      </c>
      <c r="AE7" s="257"/>
      <c r="AF7" s="258"/>
      <c r="AG7" s="12" t="s">
        <v>61</v>
      </c>
      <c r="AH7" s="257"/>
      <c r="AI7" s="258"/>
      <c r="AJ7" s="12" t="s">
        <v>61</v>
      </c>
      <c r="AK7" s="257"/>
      <c r="AL7" s="258"/>
      <c r="AM7" s="12" t="s">
        <v>61</v>
      </c>
      <c r="AN7" s="257"/>
      <c r="AO7" s="258"/>
      <c r="AP7" s="254"/>
      <c r="AQ7" s="254"/>
      <c r="AR7" s="256"/>
      <c r="AS7" s="258"/>
      <c r="AT7" s="254"/>
      <c r="AU7" s="254"/>
      <c r="AV7" s="256"/>
      <c r="AW7" s="258"/>
      <c r="AX7" s="254"/>
      <c r="AY7" s="254"/>
      <c r="AZ7" s="256"/>
      <c r="BA7" s="258"/>
      <c r="BB7" s="254"/>
      <c r="BC7" s="254"/>
      <c r="BD7" s="254"/>
      <c r="BE7" s="258"/>
      <c r="BF7" s="254"/>
      <c r="BG7" s="254"/>
      <c r="BH7" s="256"/>
      <c r="BI7" s="258"/>
      <c r="BJ7" s="254"/>
      <c r="BK7" s="254"/>
      <c r="BL7" s="265"/>
      <c r="BM7" s="258"/>
      <c r="BN7" s="254"/>
      <c r="BO7" s="254"/>
      <c r="BP7" s="256"/>
      <c r="BQ7" s="258"/>
      <c r="BR7" s="254"/>
      <c r="BS7" s="254"/>
      <c r="BT7" s="256"/>
      <c r="BU7" s="258"/>
      <c r="BV7" s="254"/>
      <c r="BW7" s="254"/>
      <c r="BX7" s="256"/>
      <c r="BY7" s="258"/>
      <c r="BZ7" s="254"/>
      <c r="CA7" s="254"/>
      <c r="CB7" s="256"/>
      <c r="CC7" s="258"/>
      <c r="CD7" s="254"/>
      <c r="CE7" s="254"/>
      <c r="CF7" s="256"/>
      <c r="CG7" s="258"/>
      <c r="CH7" s="254"/>
      <c r="CI7" s="254"/>
      <c r="CJ7" s="256"/>
      <c r="CK7" s="258"/>
      <c r="CL7" s="254"/>
      <c r="CM7" s="254"/>
      <c r="CN7" s="256"/>
      <c r="CO7" s="258"/>
      <c r="CP7" s="254"/>
      <c r="CQ7" s="254"/>
      <c r="CR7" s="256"/>
      <c r="CS7" s="258"/>
      <c r="CT7" s="254"/>
      <c r="CU7" s="254"/>
      <c r="CV7" s="256"/>
      <c r="CW7" s="258"/>
      <c r="CX7" s="254"/>
      <c r="CY7" s="254"/>
      <c r="CZ7" s="256"/>
      <c r="DA7" s="258"/>
      <c r="DB7" s="254"/>
      <c r="DC7" s="254"/>
      <c r="DD7" s="256"/>
      <c r="DE7" s="258"/>
      <c r="DF7" s="254"/>
      <c r="DG7" s="254"/>
      <c r="DH7" s="256"/>
      <c r="DI7" s="258"/>
      <c r="DJ7" s="254"/>
      <c r="DK7" s="254"/>
      <c r="DL7" s="254"/>
      <c r="DM7" s="258"/>
      <c r="DN7" s="254"/>
      <c r="DO7" s="254"/>
      <c r="DP7" s="256"/>
      <c r="DQ7" s="258"/>
      <c r="DR7" s="254"/>
      <c r="DS7" s="254"/>
      <c r="DT7" s="256"/>
      <c r="DU7" s="258"/>
      <c r="DV7" s="254"/>
      <c r="DW7" s="254"/>
      <c r="DX7" s="256"/>
      <c r="DY7" s="258"/>
      <c r="DZ7" s="226" t="s">
        <v>68</v>
      </c>
      <c r="EA7" s="226" t="s">
        <v>69</v>
      </c>
      <c r="EB7" s="226" t="s">
        <v>70</v>
      </c>
      <c r="EC7" s="226" t="s">
        <v>71</v>
      </c>
      <c r="ED7" s="226" t="s">
        <v>72</v>
      </c>
      <c r="EE7" s="226" t="s">
        <v>187</v>
      </c>
      <c r="EF7" s="226" t="s">
        <v>188</v>
      </c>
      <c r="EG7" s="226" t="s">
        <v>68</v>
      </c>
      <c r="EH7" s="226" t="s">
        <v>69</v>
      </c>
      <c r="EI7" s="226" t="s">
        <v>70</v>
      </c>
      <c r="EJ7" s="226" t="s">
        <v>71</v>
      </c>
      <c r="EK7" s="226" t="s">
        <v>72</v>
      </c>
      <c r="EL7" s="226" t="s">
        <v>187</v>
      </c>
      <c r="EM7" s="226" t="s">
        <v>188</v>
      </c>
      <c r="EN7" s="226" t="s">
        <v>68</v>
      </c>
      <c r="EO7" s="226" t="s">
        <v>69</v>
      </c>
      <c r="EP7" s="226" t="s">
        <v>70</v>
      </c>
      <c r="EQ7" s="226" t="s">
        <v>71</v>
      </c>
      <c r="ER7" s="226" t="s">
        <v>72</v>
      </c>
      <c r="ES7" s="226" t="s">
        <v>187</v>
      </c>
      <c r="ET7" s="226" t="s">
        <v>188</v>
      </c>
      <c r="EU7" s="226" t="s">
        <v>73</v>
      </c>
      <c r="EV7" s="226" t="s">
        <v>74</v>
      </c>
      <c r="EW7" s="226" t="s">
        <v>75</v>
      </c>
      <c r="EX7" s="226" t="s">
        <v>189</v>
      </c>
      <c r="EY7" s="226" t="s">
        <v>73</v>
      </c>
      <c r="EZ7" s="226" t="s">
        <v>74</v>
      </c>
      <c r="FA7" s="226" t="s">
        <v>75</v>
      </c>
      <c r="FB7" s="226" t="s">
        <v>189</v>
      </c>
      <c r="FC7" s="226" t="s">
        <v>73</v>
      </c>
      <c r="FD7" s="226" t="s">
        <v>74</v>
      </c>
      <c r="FE7" s="226" t="s">
        <v>75</v>
      </c>
      <c r="FF7" s="226" t="s">
        <v>189</v>
      </c>
    </row>
    <row r="8" spans="1:162" ht="21" customHeight="1">
      <c r="A8" s="13"/>
      <c r="B8" s="96"/>
      <c r="C8" s="14"/>
      <c r="D8" s="8"/>
      <c r="E8" s="259"/>
      <c r="F8" s="14"/>
      <c r="G8" s="8"/>
      <c r="H8" s="259"/>
      <c r="I8" s="14"/>
      <c r="J8" s="8"/>
      <c r="K8" s="259"/>
      <c r="L8" s="14"/>
      <c r="M8" s="8"/>
      <c r="N8" s="259"/>
      <c r="O8" s="14"/>
      <c r="P8" s="8"/>
      <c r="Q8" s="259"/>
      <c r="R8" s="14"/>
      <c r="S8" s="8"/>
      <c r="T8" s="259"/>
      <c r="U8" s="14"/>
      <c r="V8" s="8"/>
      <c r="W8" s="259"/>
      <c r="X8" s="53"/>
      <c r="Y8" s="15"/>
      <c r="Z8" s="259"/>
      <c r="AA8" s="14"/>
      <c r="AB8" s="8"/>
      <c r="AC8" s="259"/>
      <c r="AD8" s="14"/>
      <c r="AE8" s="8"/>
      <c r="AF8" s="259"/>
      <c r="AG8" s="14"/>
      <c r="AH8" s="8"/>
      <c r="AI8" s="259"/>
      <c r="AJ8" s="14"/>
      <c r="AK8" s="8"/>
      <c r="AL8" s="259"/>
      <c r="AM8" s="14"/>
      <c r="AN8" s="8"/>
      <c r="AO8" s="259"/>
      <c r="AP8" s="13"/>
      <c r="AQ8" s="13"/>
      <c r="AR8" s="16"/>
      <c r="AS8" s="259"/>
      <c r="AT8" s="13"/>
      <c r="AU8" s="13"/>
      <c r="AV8" s="16"/>
      <c r="AW8" s="259"/>
      <c r="AX8" s="13"/>
      <c r="AY8" s="13"/>
      <c r="AZ8" s="16"/>
      <c r="BA8" s="259"/>
      <c r="BB8" s="13"/>
      <c r="BC8" s="13"/>
      <c r="BD8" s="13"/>
      <c r="BE8" s="259"/>
      <c r="BF8" s="13"/>
      <c r="BG8" s="13"/>
      <c r="BH8" s="16"/>
      <c r="BI8" s="259"/>
      <c r="BJ8" s="13"/>
      <c r="BK8" s="13"/>
      <c r="BL8" s="17"/>
      <c r="BM8" s="259"/>
      <c r="BN8" s="13"/>
      <c r="BO8" s="13"/>
      <c r="BP8" s="16"/>
      <c r="BQ8" s="259"/>
      <c r="BR8" s="13"/>
      <c r="BS8" s="13"/>
      <c r="BT8" s="16"/>
      <c r="BU8" s="259"/>
      <c r="BV8" s="13"/>
      <c r="BW8" s="13"/>
      <c r="BX8" s="16"/>
      <c r="BY8" s="259"/>
      <c r="BZ8" s="13"/>
      <c r="CA8" s="13"/>
      <c r="CB8" s="16"/>
      <c r="CC8" s="259"/>
      <c r="CD8" s="13"/>
      <c r="CE8" s="13"/>
      <c r="CF8" s="16"/>
      <c r="CG8" s="259"/>
      <c r="CH8" s="13"/>
      <c r="CI8" s="13"/>
      <c r="CJ8" s="16"/>
      <c r="CK8" s="259"/>
      <c r="CL8" s="13"/>
      <c r="CM8" s="13"/>
      <c r="CN8" s="16"/>
      <c r="CO8" s="259"/>
      <c r="CP8" s="13"/>
      <c r="CQ8" s="13"/>
      <c r="CR8" s="16"/>
      <c r="CS8" s="259"/>
      <c r="CT8" s="13"/>
      <c r="CU8" s="13"/>
      <c r="CV8" s="16"/>
      <c r="CW8" s="259"/>
      <c r="CX8" s="13"/>
      <c r="CY8" s="13"/>
      <c r="CZ8" s="16"/>
      <c r="DA8" s="259"/>
      <c r="DB8" s="13"/>
      <c r="DC8" s="13"/>
      <c r="DD8" s="16"/>
      <c r="DE8" s="259"/>
      <c r="DF8" s="13"/>
      <c r="DG8" s="13"/>
      <c r="DH8" s="16"/>
      <c r="DI8" s="259"/>
      <c r="DJ8" s="13"/>
      <c r="DK8" s="13"/>
      <c r="DL8" s="13"/>
      <c r="DM8" s="259"/>
      <c r="DN8" s="13"/>
      <c r="DO8" s="13"/>
      <c r="DP8" s="16"/>
      <c r="DQ8" s="259"/>
      <c r="DR8" s="13"/>
      <c r="DS8" s="13"/>
      <c r="DT8" s="16"/>
      <c r="DU8" s="259"/>
      <c r="DV8" s="13"/>
      <c r="DW8" s="13"/>
      <c r="DX8" s="16"/>
      <c r="DY8" s="259"/>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row>
    <row r="9" spans="1:162" s="21" customFormat="1" ht="26">
      <c r="A9" s="18" t="s">
        <v>76</v>
      </c>
      <c r="B9" s="31" t="s">
        <v>77</v>
      </c>
      <c r="C9" s="9" t="s">
        <v>78</v>
      </c>
      <c r="D9" s="9"/>
      <c r="E9" s="9" t="s">
        <v>210</v>
      </c>
      <c r="F9" s="9" t="s">
        <v>78</v>
      </c>
      <c r="G9" s="9"/>
      <c r="H9" s="9" t="s">
        <v>210</v>
      </c>
      <c r="I9" s="9" t="s">
        <v>78</v>
      </c>
      <c r="J9" s="9"/>
      <c r="K9" s="9" t="s">
        <v>210</v>
      </c>
      <c r="L9" s="9" t="s">
        <v>78</v>
      </c>
      <c r="M9" s="9"/>
      <c r="N9" s="9" t="s">
        <v>210</v>
      </c>
      <c r="O9" s="9" t="s">
        <v>78</v>
      </c>
      <c r="P9" s="9"/>
      <c r="Q9" s="9" t="s">
        <v>208</v>
      </c>
      <c r="R9" s="9" t="s">
        <v>78</v>
      </c>
      <c r="S9" s="9"/>
      <c r="T9" s="9" t="s">
        <v>210</v>
      </c>
      <c r="U9" s="9" t="s">
        <v>78</v>
      </c>
      <c r="V9" s="9"/>
      <c r="W9" s="9" t="s">
        <v>210</v>
      </c>
      <c r="X9" s="126" t="s">
        <v>78</v>
      </c>
      <c r="Y9" s="126"/>
      <c r="Z9" s="9" t="s">
        <v>210</v>
      </c>
      <c r="AA9" s="9"/>
      <c r="AB9" s="9"/>
      <c r="AC9" s="9"/>
      <c r="AD9" s="9" t="s">
        <v>78</v>
      </c>
      <c r="AE9" s="9"/>
      <c r="AF9" s="9" t="s">
        <v>210</v>
      </c>
      <c r="AG9" s="9" t="s">
        <v>78</v>
      </c>
      <c r="AH9" s="9"/>
      <c r="AI9" s="9" t="s">
        <v>208</v>
      </c>
      <c r="AJ9" s="9" t="s">
        <v>78</v>
      </c>
      <c r="AK9" s="9"/>
      <c r="AL9" s="9" t="s">
        <v>209</v>
      </c>
      <c r="AM9" s="9" t="s">
        <v>78</v>
      </c>
      <c r="AN9" s="9"/>
      <c r="AO9" s="9" t="s">
        <v>208</v>
      </c>
      <c r="AP9" s="20">
        <v>2</v>
      </c>
      <c r="AQ9" s="20">
        <v>2</v>
      </c>
      <c r="AR9" s="186">
        <v>1</v>
      </c>
      <c r="AS9" s="9" t="s">
        <v>210</v>
      </c>
      <c r="AT9" s="20">
        <v>0</v>
      </c>
      <c r="AU9" s="20">
        <v>0</v>
      </c>
      <c r="AV9" s="127" t="s">
        <v>133</v>
      </c>
      <c r="AW9" s="9"/>
      <c r="AX9" s="20">
        <v>0</v>
      </c>
      <c r="AY9" s="20">
        <v>0</v>
      </c>
      <c r="AZ9" s="127" t="s">
        <v>133</v>
      </c>
      <c r="BA9" s="9"/>
      <c r="BB9" s="20">
        <v>0</v>
      </c>
      <c r="BC9" s="20">
        <v>0</v>
      </c>
      <c r="BD9" s="127" t="s">
        <v>133</v>
      </c>
      <c r="BE9" s="9"/>
      <c r="BF9" s="20">
        <v>0</v>
      </c>
      <c r="BG9" s="20">
        <v>0</v>
      </c>
      <c r="BH9" s="127" t="s">
        <v>133</v>
      </c>
      <c r="BI9" s="9"/>
      <c r="BJ9" s="20">
        <v>0</v>
      </c>
      <c r="BK9" s="20">
        <v>0</v>
      </c>
      <c r="BL9" s="127" t="s">
        <v>133</v>
      </c>
      <c r="BM9" s="9"/>
      <c r="BN9" s="20">
        <v>0</v>
      </c>
      <c r="BO9" s="20">
        <v>0</v>
      </c>
      <c r="BP9" s="127" t="s">
        <v>133</v>
      </c>
      <c r="BQ9" s="9"/>
      <c r="BR9" s="20">
        <v>1</v>
      </c>
      <c r="BS9" s="20">
        <v>1</v>
      </c>
      <c r="BT9" s="127">
        <v>1</v>
      </c>
      <c r="BU9" s="9" t="s">
        <v>210</v>
      </c>
      <c r="BV9" s="20">
        <v>0</v>
      </c>
      <c r="BW9" s="20">
        <v>0</v>
      </c>
      <c r="BX9" s="127" t="s">
        <v>133</v>
      </c>
      <c r="BY9" s="9"/>
      <c r="BZ9" s="20">
        <v>4</v>
      </c>
      <c r="CA9" s="20">
        <v>3</v>
      </c>
      <c r="CB9" s="127">
        <v>0.75</v>
      </c>
      <c r="CC9" s="9" t="s">
        <v>210</v>
      </c>
      <c r="CD9" s="20">
        <v>12</v>
      </c>
      <c r="CE9" s="20">
        <v>12</v>
      </c>
      <c r="CF9" s="127">
        <v>1</v>
      </c>
      <c r="CG9" s="9" t="s">
        <v>210</v>
      </c>
      <c r="CH9" s="20">
        <v>249</v>
      </c>
      <c r="CI9" s="20">
        <v>243</v>
      </c>
      <c r="CJ9" s="127">
        <v>0.97590361445783136</v>
      </c>
      <c r="CK9" s="9" t="s">
        <v>210</v>
      </c>
      <c r="CL9" s="20">
        <v>0</v>
      </c>
      <c r="CM9" s="20">
        <v>0</v>
      </c>
      <c r="CN9" s="127" t="s">
        <v>133</v>
      </c>
      <c r="CO9" s="9"/>
      <c r="CP9" s="20">
        <v>0</v>
      </c>
      <c r="CQ9" s="20">
        <v>0</v>
      </c>
      <c r="CR9" s="127" t="s">
        <v>133</v>
      </c>
      <c r="CS9" s="9"/>
      <c r="CT9" s="20">
        <v>1</v>
      </c>
      <c r="CU9" s="20">
        <v>0</v>
      </c>
      <c r="CV9" s="127">
        <v>0</v>
      </c>
      <c r="CW9" s="9"/>
      <c r="CX9" s="20">
        <v>7</v>
      </c>
      <c r="CY9" s="20">
        <v>3</v>
      </c>
      <c r="CZ9" s="127">
        <v>0.42857142857142855</v>
      </c>
      <c r="DA9" s="9" t="s">
        <v>210</v>
      </c>
      <c r="DB9" s="20">
        <v>0</v>
      </c>
      <c r="DC9" s="20">
        <v>0</v>
      </c>
      <c r="DD9" s="127" t="s">
        <v>133</v>
      </c>
      <c r="DE9" s="9"/>
      <c r="DF9" s="20">
        <v>6</v>
      </c>
      <c r="DG9" s="20">
        <v>6</v>
      </c>
      <c r="DH9" s="127">
        <v>1</v>
      </c>
      <c r="DI9" s="9" t="s">
        <v>210</v>
      </c>
      <c r="DJ9" s="20">
        <v>0</v>
      </c>
      <c r="DK9" s="20">
        <v>0</v>
      </c>
      <c r="DL9" s="127" t="s">
        <v>133</v>
      </c>
      <c r="DM9" s="9"/>
      <c r="DN9" s="20">
        <v>0</v>
      </c>
      <c r="DO9" s="20">
        <v>0</v>
      </c>
      <c r="DP9" s="127" t="s">
        <v>133</v>
      </c>
      <c r="DQ9" s="9"/>
      <c r="DR9" s="20">
        <v>0</v>
      </c>
      <c r="DS9" s="20">
        <v>0</v>
      </c>
      <c r="DT9" s="127" t="s">
        <v>133</v>
      </c>
      <c r="DU9" s="9"/>
      <c r="DV9" s="20">
        <v>0</v>
      </c>
      <c r="DW9" s="20">
        <v>0</v>
      </c>
      <c r="DX9" s="127" t="s">
        <v>133</v>
      </c>
      <c r="DY9" s="9"/>
      <c r="DZ9" s="9" t="s">
        <v>78</v>
      </c>
      <c r="EA9" s="9"/>
      <c r="EB9" s="9"/>
      <c r="EC9" s="9"/>
      <c r="ED9" s="9"/>
      <c r="EE9" s="9"/>
      <c r="EF9" s="124"/>
      <c r="EG9" s="9" t="s">
        <v>78</v>
      </c>
      <c r="EH9" s="9"/>
      <c r="EI9" s="9"/>
      <c r="EJ9" s="9"/>
      <c r="EK9" s="9"/>
      <c r="EL9" s="9"/>
      <c r="EM9" s="19"/>
      <c r="EN9" s="9" t="s">
        <v>78</v>
      </c>
      <c r="EO9" s="9"/>
      <c r="EP9" s="9"/>
      <c r="EQ9" s="9"/>
      <c r="ER9" s="9"/>
      <c r="ES9" s="9"/>
      <c r="ET9" s="211"/>
      <c r="EU9" s="9" t="s">
        <v>78</v>
      </c>
      <c r="EV9" s="9"/>
      <c r="EW9" s="9"/>
      <c r="EX9" s="19"/>
      <c r="EY9" s="9" t="s">
        <v>78</v>
      </c>
      <c r="EZ9" s="9"/>
      <c r="FA9" s="9"/>
      <c r="FB9" s="19"/>
      <c r="FC9" s="9" t="s">
        <v>78</v>
      </c>
      <c r="FD9" s="9"/>
      <c r="FE9" s="9"/>
      <c r="FF9" s="19"/>
    </row>
    <row r="10" spans="1:162" s="21" customFormat="1" ht="26">
      <c r="A10" s="18" t="s">
        <v>81</v>
      </c>
      <c r="B10" s="9" t="s">
        <v>82</v>
      </c>
      <c r="C10" s="9" t="s">
        <v>78</v>
      </c>
      <c r="D10" s="9"/>
      <c r="E10" s="9" t="s">
        <v>210</v>
      </c>
      <c r="F10" s="9" t="s">
        <v>78</v>
      </c>
      <c r="G10" s="9"/>
      <c r="H10" s="9" t="s">
        <v>210</v>
      </c>
      <c r="I10" s="9" t="s">
        <v>78</v>
      </c>
      <c r="J10" s="9"/>
      <c r="K10" s="9" t="s">
        <v>210</v>
      </c>
      <c r="L10" s="9" t="s">
        <v>78</v>
      </c>
      <c r="M10" s="9"/>
      <c r="N10" s="9" t="s">
        <v>210</v>
      </c>
      <c r="O10" s="9" t="s">
        <v>78</v>
      </c>
      <c r="P10" s="9"/>
      <c r="Q10" s="9" t="s">
        <v>210</v>
      </c>
      <c r="R10" s="9" t="s">
        <v>78</v>
      </c>
      <c r="S10" s="9"/>
      <c r="T10" s="9" t="s">
        <v>210</v>
      </c>
      <c r="U10" s="9" t="s">
        <v>78</v>
      </c>
      <c r="V10" s="9"/>
      <c r="W10" s="9" t="s">
        <v>210</v>
      </c>
      <c r="X10" s="126"/>
      <c r="Y10" s="126" t="s">
        <v>78</v>
      </c>
      <c r="Z10" s="9"/>
      <c r="AA10" s="9"/>
      <c r="AB10" s="9"/>
      <c r="AC10" s="9"/>
      <c r="AD10" s="9" t="s">
        <v>78</v>
      </c>
      <c r="AE10" s="9"/>
      <c r="AF10" s="9" t="s">
        <v>210</v>
      </c>
      <c r="AG10" s="9" t="s">
        <v>78</v>
      </c>
      <c r="AH10" s="9"/>
      <c r="AI10" s="9" t="s">
        <v>210</v>
      </c>
      <c r="AJ10" s="9" t="s">
        <v>78</v>
      </c>
      <c r="AK10" s="9"/>
      <c r="AL10" s="9" t="s">
        <v>210</v>
      </c>
      <c r="AM10" s="9" t="s">
        <v>78</v>
      </c>
      <c r="AN10" s="9"/>
      <c r="AO10" s="9" t="s">
        <v>210</v>
      </c>
      <c r="AP10" s="20">
        <v>1</v>
      </c>
      <c r="AQ10" s="20">
        <v>1</v>
      </c>
      <c r="AR10" s="186">
        <v>1</v>
      </c>
      <c r="AS10" s="9" t="s">
        <v>210</v>
      </c>
      <c r="AT10" s="20">
        <v>4</v>
      </c>
      <c r="AU10" s="20">
        <v>4</v>
      </c>
      <c r="AV10" s="127">
        <v>1</v>
      </c>
      <c r="AW10" s="9" t="s">
        <v>210</v>
      </c>
      <c r="AX10" s="20">
        <v>1</v>
      </c>
      <c r="AY10" s="20">
        <v>1</v>
      </c>
      <c r="AZ10" s="127">
        <v>1</v>
      </c>
      <c r="BA10" s="9" t="s">
        <v>210</v>
      </c>
      <c r="BB10" s="20">
        <v>0</v>
      </c>
      <c r="BC10" s="20">
        <v>0</v>
      </c>
      <c r="BD10" s="127" t="s">
        <v>133</v>
      </c>
      <c r="BE10" s="9"/>
      <c r="BF10" s="20">
        <v>0</v>
      </c>
      <c r="BG10" s="20">
        <v>0</v>
      </c>
      <c r="BH10" s="127" t="s">
        <v>133</v>
      </c>
      <c r="BI10" s="9"/>
      <c r="BJ10" s="20">
        <v>0</v>
      </c>
      <c r="BK10" s="20">
        <v>0</v>
      </c>
      <c r="BL10" s="127" t="s">
        <v>133</v>
      </c>
      <c r="BM10" s="9"/>
      <c r="BN10" s="20">
        <v>0</v>
      </c>
      <c r="BO10" s="20">
        <v>0</v>
      </c>
      <c r="BP10" s="127" t="s">
        <v>133</v>
      </c>
      <c r="BQ10" s="9"/>
      <c r="BR10" s="20">
        <v>0</v>
      </c>
      <c r="BS10" s="20">
        <v>0</v>
      </c>
      <c r="BT10" s="127" t="s">
        <v>133</v>
      </c>
      <c r="BU10" s="9"/>
      <c r="BV10" s="20">
        <v>0</v>
      </c>
      <c r="BW10" s="20">
        <v>0</v>
      </c>
      <c r="BX10" s="127" t="s">
        <v>133</v>
      </c>
      <c r="BY10" s="9"/>
      <c r="BZ10" s="20">
        <v>1</v>
      </c>
      <c r="CA10" s="20">
        <v>1</v>
      </c>
      <c r="CB10" s="127">
        <v>1</v>
      </c>
      <c r="CC10" s="9" t="s">
        <v>210</v>
      </c>
      <c r="CD10" s="20">
        <v>2</v>
      </c>
      <c r="CE10" s="20">
        <v>0</v>
      </c>
      <c r="CF10" s="127">
        <v>0</v>
      </c>
      <c r="CG10" s="9"/>
      <c r="CH10" s="20">
        <v>37</v>
      </c>
      <c r="CI10" s="20">
        <v>35</v>
      </c>
      <c r="CJ10" s="127">
        <v>0.94594594594594594</v>
      </c>
      <c r="CK10" s="9" t="s">
        <v>210</v>
      </c>
      <c r="CL10" s="20">
        <v>2</v>
      </c>
      <c r="CM10" s="20">
        <v>2</v>
      </c>
      <c r="CN10" s="127">
        <v>1</v>
      </c>
      <c r="CO10" s="9" t="s">
        <v>210</v>
      </c>
      <c r="CP10" s="20">
        <v>0</v>
      </c>
      <c r="CQ10" s="20">
        <v>0</v>
      </c>
      <c r="CR10" s="127" t="s">
        <v>133</v>
      </c>
      <c r="CS10" s="9"/>
      <c r="CT10" s="20">
        <v>1</v>
      </c>
      <c r="CU10" s="20">
        <v>0</v>
      </c>
      <c r="CV10" s="127">
        <v>0</v>
      </c>
      <c r="CW10" s="9"/>
      <c r="CX10" s="20">
        <v>6</v>
      </c>
      <c r="CY10" s="20">
        <v>3</v>
      </c>
      <c r="CZ10" s="127">
        <v>0.5</v>
      </c>
      <c r="DA10" s="9" t="s">
        <v>210</v>
      </c>
      <c r="DB10" s="20">
        <v>0</v>
      </c>
      <c r="DC10" s="20">
        <v>0</v>
      </c>
      <c r="DD10" s="127" t="s">
        <v>133</v>
      </c>
      <c r="DE10" s="9"/>
      <c r="DF10" s="20">
        <v>3</v>
      </c>
      <c r="DG10" s="20">
        <v>2</v>
      </c>
      <c r="DH10" s="127">
        <v>0.66666666666666663</v>
      </c>
      <c r="DI10" s="9" t="s">
        <v>210</v>
      </c>
      <c r="DJ10" s="20">
        <v>0</v>
      </c>
      <c r="DK10" s="20">
        <v>0</v>
      </c>
      <c r="DL10" s="127" t="s">
        <v>133</v>
      </c>
      <c r="DM10" s="9"/>
      <c r="DN10" s="20">
        <v>0</v>
      </c>
      <c r="DO10" s="20">
        <v>0</v>
      </c>
      <c r="DP10" s="127" t="s">
        <v>133</v>
      </c>
      <c r="DQ10" s="9"/>
      <c r="DR10" s="20">
        <v>8</v>
      </c>
      <c r="DS10" s="20">
        <v>6</v>
      </c>
      <c r="DT10" s="127">
        <v>0.75</v>
      </c>
      <c r="DU10" s="9" t="s">
        <v>210</v>
      </c>
      <c r="DV10" s="20">
        <v>0</v>
      </c>
      <c r="DW10" s="20">
        <v>0</v>
      </c>
      <c r="DX10" s="127" t="s">
        <v>133</v>
      </c>
      <c r="DY10" s="9"/>
      <c r="DZ10" s="9" t="s">
        <v>78</v>
      </c>
      <c r="EA10" s="9"/>
      <c r="EB10" s="9"/>
      <c r="EC10" s="9"/>
      <c r="ED10" s="9"/>
      <c r="EE10" s="9"/>
      <c r="EF10" s="124"/>
      <c r="EG10" s="9" t="s">
        <v>78</v>
      </c>
      <c r="EH10" s="9"/>
      <c r="EI10" s="9"/>
      <c r="EJ10" s="9"/>
      <c r="EK10" s="9"/>
      <c r="EL10" s="9"/>
      <c r="EM10" s="19"/>
      <c r="EN10" s="9" t="s">
        <v>78</v>
      </c>
      <c r="EO10" s="9"/>
      <c r="EP10" s="9"/>
      <c r="EQ10" s="9"/>
      <c r="ER10" s="9"/>
      <c r="ES10" s="9"/>
      <c r="ET10" s="211"/>
      <c r="EU10" s="9" t="s">
        <v>78</v>
      </c>
      <c r="EV10" s="9"/>
      <c r="EW10" s="9"/>
      <c r="EX10" s="19"/>
      <c r="EY10" s="9" t="s">
        <v>78</v>
      </c>
      <c r="EZ10" s="9"/>
      <c r="FA10" s="9"/>
      <c r="FB10" s="19"/>
      <c r="FC10" s="9"/>
      <c r="FD10" s="9" t="s">
        <v>78</v>
      </c>
      <c r="FE10" s="9"/>
      <c r="FF10" s="19"/>
    </row>
    <row r="11" spans="1:162" s="21" customFormat="1" ht="26">
      <c r="A11" s="18" t="s">
        <v>83</v>
      </c>
      <c r="B11" s="31" t="s">
        <v>84</v>
      </c>
      <c r="C11" s="9" t="s">
        <v>78</v>
      </c>
      <c r="D11" s="9"/>
      <c r="E11" s="9" t="s">
        <v>210</v>
      </c>
      <c r="F11" s="9" t="s">
        <v>117</v>
      </c>
      <c r="G11" s="9"/>
      <c r="H11" s="9" t="s">
        <v>210</v>
      </c>
      <c r="I11" s="9" t="s">
        <v>78</v>
      </c>
      <c r="J11" s="9"/>
      <c r="K11" s="9" t="s">
        <v>210</v>
      </c>
      <c r="L11" s="9" t="s">
        <v>78</v>
      </c>
      <c r="M11" s="9"/>
      <c r="N11" s="9" t="s">
        <v>210</v>
      </c>
      <c r="O11" s="9" t="s">
        <v>78</v>
      </c>
      <c r="P11" s="9"/>
      <c r="Q11" s="9" t="s">
        <v>210</v>
      </c>
      <c r="R11" s="9" t="s">
        <v>78</v>
      </c>
      <c r="S11" s="9"/>
      <c r="T11" s="9" t="s">
        <v>210</v>
      </c>
      <c r="U11" s="9" t="s">
        <v>78</v>
      </c>
      <c r="V11" s="9"/>
      <c r="W11" s="9" t="s">
        <v>210</v>
      </c>
      <c r="X11" s="126"/>
      <c r="Y11" s="126" t="s">
        <v>78</v>
      </c>
      <c r="Z11" s="9"/>
      <c r="AA11" s="9"/>
      <c r="AB11" s="9"/>
      <c r="AC11" s="9"/>
      <c r="AD11" s="9" t="s">
        <v>78</v>
      </c>
      <c r="AE11" s="9"/>
      <c r="AF11" s="9" t="s">
        <v>210</v>
      </c>
      <c r="AG11" s="9" t="s">
        <v>78</v>
      </c>
      <c r="AH11" s="9"/>
      <c r="AI11" s="9" t="s">
        <v>210</v>
      </c>
      <c r="AJ11" s="9" t="s">
        <v>78</v>
      </c>
      <c r="AK11" s="9"/>
      <c r="AL11" s="9" t="s">
        <v>210</v>
      </c>
      <c r="AM11" s="9" t="s">
        <v>78</v>
      </c>
      <c r="AN11" s="9"/>
      <c r="AO11" s="9" t="s">
        <v>210</v>
      </c>
      <c r="AP11" s="20">
        <v>3</v>
      </c>
      <c r="AQ11" s="20">
        <v>3</v>
      </c>
      <c r="AR11" s="186">
        <v>1</v>
      </c>
      <c r="AS11" s="9" t="s">
        <v>210</v>
      </c>
      <c r="AT11" s="20">
        <v>5</v>
      </c>
      <c r="AU11" s="20">
        <v>4</v>
      </c>
      <c r="AV11" s="127">
        <v>0.8</v>
      </c>
      <c r="AW11" s="9" t="s">
        <v>210</v>
      </c>
      <c r="AX11" s="20">
        <v>1</v>
      </c>
      <c r="AY11" s="20">
        <v>1</v>
      </c>
      <c r="AZ11" s="127">
        <v>1</v>
      </c>
      <c r="BA11" s="9" t="s">
        <v>210</v>
      </c>
      <c r="BB11" s="20">
        <v>0</v>
      </c>
      <c r="BC11" s="20">
        <v>0</v>
      </c>
      <c r="BD11" s="127" t="s">
        <v>133</v>
      </c>
      <c r="BE11" s="9"/>
      <c r="BF11" s="20">
        <v>0</v>
      </c>
      <c r="BG11" s="20">
        <v>0</v>
      </c>
      <c r="BH11" s="127" t="s">
        <v>133</v>
      </c>
      <c r="BI11" s="9"/>
      <c r="BJ11" s="20">
        <v>1</v>
      </c>
      <c r="BK11" s="20">
        <v>1</v>
      </c>
      <c r="BL11" s="127">
        <v>1</v>
      </c>
      <c r="BM11" s="9" t="s">
        <v>210</v>
      </c>
      <c r="BN11" s="20">
        <v>7</v>
      </c>
      <c r="BO11" s="20">
        <v>4</v>
      </c>
      <c r="BP11" s="127">
        <v>0.5714285714285714</v>
      </c>
      <c r="BQ11" s="9" t="s">
        <v>210</v>
      </c>
      <c r="BR11" s="20">
        <v>0</v>
      </c>
      <c r="BS11" s="20">
        <v>0</v>
      </c>
      <c r="BT11" s="127" t="s">
        <v>133</v>
      </c>
      <c r="BU11" s="9"/>
      <c r="BV11" s="20">
        <v>1</v>
      </c>
      <c r="BW11" s="20">
        <v>1</v>
      </c>
      <c r="BX11" s="127">
        <v>1</v>
      </c>
      <c r="BY11" s="9" t="s">
        <v>210</v>
      </c>
      <c r="BZ11" s="20">
        <v>2</v>
      </c>
      <c r="CA11" s="20">
        <v>1</v>
      </c>
      <c r="CB11" s="127">
        <v>0.5</v>
      </c>
      <c r="CC11" s="9" t="s">
        <v>210</v>
      </c>
      <c r="CD11" s="20">
        <v>10</v>
      </c>
      <c r="CE11" s="20">
        <v>8</v>
      </c>
      <c r="CF11" s="127">
        <v>0.8</v>
      </c>
      <c r="CG11" s="9" t="s">
        <v>210</v>
      </c>
      <c r="CH11" s="20">
        <v>81</v>
      </c>
      <c r="CI11" s="20">
        <v>81</v>
      </c>
      <c r="CJ11" s="127">
        <v>1</v>
      </c>
      <c r="CK11" s="9" t="s">
        <v>210</v>
      </c>
      <c r="CL11" s="20">
        <v>1</v>
      </c>
      <c r="CM11" s="20">
        <v>0</v>
      </c>
      <c r="CN11" s="127">
        <v>0</v>
      </c>
      <c r="CO11" s="9"/>
      <c r="CP11" s="20">
        <v>0</v>
      </c>
      <c r="CQ11" s="20">
        <v>0</v>
      </c>
      <c r="CR11" s="127" t="s">
        <v>133</v>
      </c>
      <c r="CS11" s="9"/>
      <c r="CT11" s="20">
        <v>1</v>
      </c>
      <c r="CU11" s="20">
        <v>1</v>
      </c>
      <c r="CV11" s="127">
        <v>1</v>
      </c>
      <c r="CW11" s="9" t="s">
        <v>210</v>
      </c>
      <c r="CX11" s="20">
        <v>7</v>
      </c>
      <c r="CY11" s="20">
        <v>6</v>
      </c>
      <c r="CZ11" s="127">
        <v>0.8571428571428571</v>
      </c>
      <c r="DA11" s="9" t="s">
        <v>210</v>
      </c>
      <c r="DB11" s="20">
        <v>2</v>
      </c>
      <c r="DC11" s="20">
        <v>2</v>
      </c>
      <c r="DD11" s="127">
        <v>1</v>
      </c>
      <c r="DE11" s="9" t="s">
        <v>210</v>
      </c>
      <c r="DF11" s="20">
        <v>5</v>
      </c>
      <c r="DG11" s="20">
        <v>4</v>
      </c>
      <c r="DH11" s="127">
        <v>0.8</v>
      </c>
      <c r="DI11" s="9" t="s">
        <v>210</v>
      </c>
      <c r="DJ11" s="20">
        <v>0</v>
      </c>
      <c r="DK11" s="20">
        <v>0</v>
      </c>
      <c r="DL11" s="127" t="s">
        <v>133</v>
      </c>
      <c r="DM11" s="9"/>
      <c r="DN11" s="20">
        <v>0</v>
      </c>
      <c r="DO11" s="20">
        <v>0</v>
      </c>
      <c r="DP11" s="127" t="s">
        <v>133</v>
      </c>
      <c r="DQ11" s="9"/>
      <c r="DR11" s="20">
        <v>3</v>
      </c>
      <c r="DS11" s="20">
        <v>3</v>
      </c>
      <c r="DT11" s="127">
        <v>1</v>
      </c>
      <c r="DU11" s="9" t="s">
        <v>210</v>
      </c>
      <c r="DV11" s="20">
        <v>1</v>
      </c>
      <c r="DW11" s="20">
        <v>1</v>
      </c>
      <c r="DX11" s="127">
        <v>1</v>
      </c>
      <c r="DY11" s="9" t="s">
        <v>210</v>
      </c>
      <c r="DZ11" s="9" t="s">
        <v>78</v>
      </c>
      <c r="EA11" s="9"/>
      <c r="EB11" s="9"/>
      <c r="EC11" s="9"/>
      <c r="ED11" s="9"/>
      <c r="EE11" s="9"/>
      <c r="EF11" s="124"/>
      <c r="EG11" s="9" t="s">
        <v>78</v>
      </c>
      <c r="EH11" s="9"/>
      <c r="EI11" s="9"/>
      <c r="EJ11" s="9"/>
      <c r="EK11" s="9"/>
      <c r="EL11" s="9"/>
      <c r="EM11" s="19"/>
      <c r="EN11" s="9" t="s">
        <v>78</v>
      </c>
      <c r="EO11" s="9"/>
      <c r="EP11" s="9"/>
      <c r="EQ11" s="9"/>
      <c r="ER11" s="9"/>
      <c r="ES11" s="9"/>
      <c r="ET11" s="211"/>
      <c r="EU11" s="9" t="s">
        <v>78</v>
      </c>
      <c r="EV11" s="9"/>
      <c r="EW11" s="9"/>
      <c r="EX11" s="19"/>
      <c r="EY11" s="9" t="s">
        <v>78</v>
      </c>
      <c r="EZ11" s="9"/>
      <c r="FA11" s="9"/>
      <c r="FB11" s="19"/>
      <c r="FC11" s="9" t="s">
        <v>78</v>
      </c>
      <c r="FD11" s="9"/>
      <c r="FE11" s="9"/>
      <c r="FF11" s="19"/>
    </row>
    <row r="12" spans="1:162" s="21" customFormat="1" ht="26">
      <c r="A12" s="18" t="s">
        <v>86</v>
      </c>
      <c r="B12" s="31" t="s">
        <v>87</v>
      </c>
      <c r="C12" s="9" t="s">
        <v>78</v>
      </c>
      <c r="D12" s="9"/>
      <c r="E12" s="9" t="s">
        <v>208</v>
      </c>
      <c r="F12" s="9" t="s">
        <v>78</v>
      </c>
      <c r="G12" s="9"/>
      <c r="H12" s="9" t="s">
        <v>208</v>
      </c>
      <c r="I12" s="9"/>
      <c r="J12" s="9"/>
      <c r="K12" s="9"/>
      <c r="L12" s="9" t="s">
        <v>78</v>
      </c>
      <c r="M12" s="9"/>
      <c r="N12" s="9" t="s">
        <v>208</v>
      </c>
      <c r="O12" s="9" t="s">
        <v>78</v>
      </c>
      <c r="P12" s="9"/>
      <c r="Q12" s="9" t="s">
        <v>208</v>
      </c>
      <c r="R12" s="9" t="s">
        <v>78</v>
      </c>
      <c r="S12" s="9"/>
      <c r="T12" s="9" t="s">
        <v>210</v>
      </c>
      <c r="U12" s="9" t="s">
        <v>78</v>
      </c>
      <c r="V12" s="9"/>
      <c r="W12" s="9" t="s">
        <v>210</v>
      </c>
      <c r="X12" s="126"/>
      <c r="Y12" s="126" t="s">
        <v>78</v>
      </c>
      <c r="Z12" s="9"/>
      <c r="AA12" s="9"/>
      <c r="AB12" s="9"/>
      <c r="AC12" s="9"/>
      <c r="AD12" s="9" t="s">
        <v>78</v>
      </c>
      <c r="AE12" s="9"/>
      <c r="AF12" s="9" t="s">
        <v>210</v>
      </c>
      <c r="AG12" s="9" t="s">
        <v>78</v>
      </c>
      <c r="AH12" s="9"/>
      <c r="AI12" s="9" t="s">
        <v>210</v>
      </c>
      <c r="AJ12" s="9" t="s">
        <v>78</v>
      </c>
      <c r="AK12" s="9"/>
      <c r="AL12" s="9" t="s">
        <v>210</v>
      </c>
      <c r="AM12" s="9" t="s">
        <v>78</v>
      </c>
      <c r="AN12" s="9"/>
      <c r="AO12" s="9" t="s">
        <v>210</v>
      </c>
      <c r="AP12" s="20">
        <v>3</v>
      </c>
      <c r="AQ12" s="20">
        <v>3</v>
      </c>
      <c r="AR12" s="186">
        <v>1</v>
      </c>
      <c r="AS12" s="9" t="s">
        <v>210</v>
      </c>
      <c r="AT12" s="20">
        <v>21</v>
      </c>
      <c r="AU12" s="20">
        <v>21</v>
      </c>
      <c r="AV12" s="127">
        <v>1</v>
      </c>
      <c r="AW12" s="9" t="s">
        <v>210</v>
      </c>
      <c r="AX12" s="20">
        <v>2</v>
      </c>
      <c r="AY12" s="20">
        <v>2</v>
      </c>
      <c r="AZ12" s="127">
        <v>1</v>
      </c>
      <c r="BA12" s="9" t="s">
        <v>210</v>
      </c>
      <c r="BB12" s="20">
        <v>0</v>
      </c>
      <c r="BC12" s="20">
        <v>0</v>
      </c>
      <c r="BD12" s="127" t="s">
        <v>133</v>
      </c>
      <c r="BE12" s="9"/>
      <c r="BF12" s="20">
        <v>0</v>
      </c>
      <c r="BG12" s="20">
        <v>0</v>
      </c>
      <c r="BH12" s="127" t="s">
        <v>133</v>
      </c>
      <c r="BI12" s="9"/>
      <c r="BJ12" s="20">
        <v>0</v>
      </c>
      <c r="BK12" s="20">
        <v>0</v>
      </c>
      <c r="BL12" s="127" t="s">
        <v>133</v>
      </c>
      <c r="BM12" s="9"/>
      <c r="BN12" s="20">
        <v>1</v>
      </c>
      <c r="BO12" s="20">
        <v>1</v>
      </c>
      <c r="BP12" s="127">
        <v>1</v>
      </c>
      <c r="BQ12" s="9" t="s">
        <v>208</v>
      </c>
      <c r="BR12" s="20">
        <v>0</v>
      </c>
      <c r="BS12" s="20">
        <v>0</v>
      </c>
      <c r="BT12" s="127" t="s">
        <v>133</v>
      </c>
      <c r="BU12" s="9"/>
      <c r="BV12" s="20">
        <v>1</v>
      </c>
      <c r="BW12" s="20">
        <v>1</v>
      </c>
      <c r="BX12" s="127">
        <v>1</v>
      </c>
      <c r="BY12" s="9" t="s">
        <v>208</v>
      </c>
      <c r="BZ12" s="20">
        <v>1</v>
      </c>
      <c r="CA12" s="20">
        <v>0</v>
      </c>
      <c r="CB12" s="127">
        <v>0</v>
      </c>
      <c r="CC12" s="9"/>
      <c r="CD12" s="20">
        <v>8</v>
      </c>
      <c r="CE12" s="20">
        <v>8</v>
      </c>
      <c r="CF12" s="127">
        <v>1</v>
      </c>
      <c r="CG12" s="9" t="s">
        <v>210</v>
      </c>
      <c r="CH12" s="20">
        <v>100</v>
      </c>
      <c r="CI12" s="20">
        <v>4</v>
      </c>
      <c r="CJ12" s="127">
        <v>0.04</v>
      </c>
      <c r="CK12" s="9" t="s">
        <v>211</v>
      </c>
      <c r="CL12" s="20">
        <v>3</v>
      </c>
      <c r="CM12" s="20">
        <v>2</v>
      </c>
      <c r="CN12" s="127">
        <v>0.66666666666666663</v>
      </c>
      <c r="CO12" s="9" t="s">
        <v>208</v>
      </c>
      <c r="CP12" s="20">
        <v>0</v>
      </c>
      <c r="CQ12" s="20">
        <v>0</v>
      </c>
      <c r="CR12" s="127" t="s">
        <v>133</v>
      </c>
      <c r="CS12" s="9"/>
      <c r="CT12" s="20">
        <v>1</v>
      </c>
      <c r="CU12" s="20">
        <v>0</v>
      </c>
      <c r="CV12" s="127">
        <v>0</v>
      </c>
      <c r="CW12" s="9"/>
      <c r="CX12" s="20">
        <v>3</v>
      </c>
      <c r="CY12" s="20">
        <v>1</v>
      </c>
      <c r="CZ12" s="127">
        <v>0.33333333333333331</v>
      </c>
      <c r="DA12" s="9" t="s">
        <v>209</v>
      </c>
      <c r="DB12" s="20">
        <v>1</v>
      </c>
      <c r="DC12" s="20">
        <v>1</v>
      </c>
      <c r="DD12" s="127">
        <v>1</v>
      </c>
      <c r="DE12" s="9" t="s">
        <v>211</v>
      </c>
      <c r="DF12" s="20">
        <v>5</v>
      </c>
      <c r="DG12" s="20">
        <v>2</v>
      </c>
      <c r="DH12" s="127">
        <v>0.4</v>
      </c>
      <c r="DI12" s="9" t="s">
        <v>210</v>
      </c>
      <c r="DJ12" s="20">
        <v>0</v>
      </c>
      <c r="DK12" s="20">
        <v>0</v>
      </c>
      <c r="DL12" s="127" t="s">
        <v>133</v>
      </c>
      <c r="DM12" s="9"/>
      <c r="DN12" s="20">
        <v>0</v>
      </c>
      <c r="DO12" s="20">
        <v>0</v>
      </c>
      <c r="DP12" s="127" t="s">
        <v>133</v>
      </c>
      <c r="DQ12" s="9"/>
      <c r="DR12" s="20">
        <v>4</v>
      </c>
      <c r="DS12" s="20">
        <v>4</v>
      </c>
      <c r="DT12" s="127">
        <v>1</v>
      </c>
      <c r="DU12" s="9" t="s">
        <v>210</v>
      </c>
      <c r="DV12" s="20">
        <v>0</v>
      </c>
      <c r="DW12" s="20">
        <v>0</v>
      </c>
      <c r="DX12" s="127" t="s">
        <v>133</v>
      </c>
      <c r="DY12" s="9"/>
      <c r="DZ12" s="9" t="s">
        <v>78</v>
      </c>
      <c r="EA12" s="9"/>
      <c r="EB12" s="9"/>
      <c r="EC12" s="9"/>
      <c r="ED12" s="9"/>
      <c r="EE12" s="9"/>
      <c r="EF12" s="124"/>
      <c r="EG12" s="9" t="s">
        <v>78</v>
      </c>
      <c r="EH12" s="9"/>
      <c r="EI12" s="9"/>
      <c r="EJ12" s="9"/>
      <c r="EK12" s="9"/>
      <c r="EL12" s="9"/>
      <c r="EM12" s="19"/>
      <c r="EN12" s="9" t="s">
        <v>78</v>
      </c>
      <c r="EO12" s="9"/>
      <c r="EP12" s="9"/>
      <c r="EQ12" s="9"/>
      <c r="ER12" s="9"/>
      <c r="ES12" s="9"/>
      <c r="ET12" s="211"/>
      <c r="EU12" s="9" t="s">
        <v>78</v>
      </c>
      <c r="EV12" s="9"/>
      <c r="EW12" s="9"/>
      <c r="EX12" s="19"/>
      <c r="EY12" s="9" t="s">
        <v>78</v>
      </c>
      <c r="EZ12" s="9"/>
      <c r="FA12" s="9"/>
      <c r="FB12" s="19"/>
      <c r="FC12" s="9" t="s">
        <v>78</v>
      </c>
      <c r="FD12" s="9"/>
      <c r="FE12" s="9"/>
      <c r="FF12" s="19"/>
    </row>
    <row r="13" spans="1:162" s="22" customFormat="1" ht="26">
      <c r="A13" s="18" t="s">
        <v>89</v>
      </c>
      <c r="B13" s="9" t="s">
        <v>90</v>
      </c>
      <c r="C13" s="31" t="s">
        <v>78</v>
      </c>
      <c r="D13" s="31"/>
      <c r="E13" s="31" t="s">
        <v>214</v>
      </c>
      <c r="F13" s="31" t="s">
        <v>78</v>
      </c>
      <c r="G13" s="31"/>
      <c r="H13" s="31" t="s">
        <v>214</v>
      </c>
      <c r="I13" s="31"/>
      <c r="J13" s="31"/>
      <c r="K13" s="31"/>
      <c r="L13" s="31"/>
      <c r="M13" s="31"/>
      <c r="N13" s="31"/>
      <c r="O13" s="31" t="s">
        <v>78</v>
      </c>
      <c r="P13" s="31"/>
      <c r="Q13" s="31" t="s">
        <v>214</v>
      </c>
      <c r="R13" s="31" t="s">
        <v>78</v>
      </c>
      <c r="S13" s="31"/>
      <c r="T13" s="31" t="s">
        <v>214</v>
      </c>
      <c r="U13" s="31" t="s">
        <v>78</v>
      </c>
      <c r="V13" s="31"/>
      <c r="W13" s="31" t="s">
        <v>214</v>
      </c>
      <c r="X13" s="118"/>
      <c r="Y13" s="118" t="s">
        <v>78</v>
      </c>
      <c r="Z13" s="31"/>
      <c r="AA13" s="31"/>
      <c r="AB13" s="31"/>
      <c r="AC13" s="31"/>
      <c r="AD13" s="31" t="s">
        <v>78</v>
      </c>
      <c r="AE13" s="31"/>
      <c r="AF13" s="31" t="s">
        <v>214</v>
      </c>
      <c r="AG13" s="31" t="s">
        <v>78</v>
      </c>
      <c r="AH13" s="31"/>
      <c r="AI13" s="31" t="s">
        <v>214</v>
      </c>
      <c r="AJ13" s="31" t="s">
        <v>78</v>
      </c>
      <c r="AK13" s="31"/>
      <c r="AL13" s="31" t="s">
        <v>214</v>
      </c>
      <c r="AM13" s="31" t="s">
        <v>78</v>
      </c>
      <c r="AN13" s="31"/>
      <c r="AO13" s="31" t="s">
        <v>215</v>
      </c>
      <c r="AP13" s="30">
        <v>3</v>
      </c>
      <c r="AQ13" s="30">
        <v>2</v>
      </c>
      <c r="AR13" s="187">
        <v>0.66666666666666663</v>
      </c>
      <c r="AS13" s="31" t="s">
        <v>215</v>
      </c>
      <c r="AT13" s="30">
        <v>7</v>
      </c>
      <c r="AU13" s="30">
        <v>7</v>
      </c>
      <c r="AV13" s="119">
        <v>1</v>
      </c>
      <c r="AW13" s="31" t="s">
        <v>215</v>
      </c>
      <c r="AX13" s="30">
        <v>1</v>
      </c>
      <c r="AY13" s="30">
        <v>1</v>
      </c>
      <c r="AZ13" s="119">
        <v>1</v>
      </c>
      <c r="BA13" s="31" t="s">
        <v>215</v>
      </c>
      <c r="BB13" s="30">
        <v>0</v>
      </c>
      <c r="BC13" s="30">
        <v>0</v>
      </c>
      <c r="BD13" s="119" t="s">
        <v>133</v>
      </c>
      <c r="BE13" s="31"/>
      <c r="BF13" s="30">
        <v>7</v>
      </c>
      <c r="BG13" s="30">
        <v>7</v>
      </c>
      <c r="BH13" s="119">
        <v>1</v>
      </c>
      <c r="BI13" s="31" t="s">
        <v>215</v>
      </c>
      <c r="BJ13" s="30">
        <v>7</v>
      </c>
      <c r="BK13" s="30">
        <v>7</v>
      </c>
      <c r="BL13" s="119">
        <v>1</v>
      </c>
      <c r="BM13" s="31" t="s">
        <v>215</v>
      </c>
      <c r="BN13" s="30">
        <v>3</v>
      </c>
      <c r="BO13" s="30">
        <v>3</v>
      </c>
      <c r="BP13" s="119">
        <v>1</v>
      </c>
      <c r="BQ13" s="31" t="s">
        <v>215</v>
      </c>
      <c r="BR13" s="30">
        <v>1</v>
      </c>
      <c r="BS13" s="30">
        <v>1</v>
      </c>
      <c r="BT13" s="119">
        <v>1</v>
      </c>
      <c r="BU13" s="31" t="s">
        <v>215</v>
      </c>
      <c r="BV13" s="30">
        <v>0</v>
      </c>
      <c r="BW13" s="30">
        <v>0</v>
      </c>
      <c r="BX13" s="119" t="s">
        <v>133</v>
      </c>
      <c r="BY13" s="31"/>
      <c r="BZ13" s="30">
        <v>2</v>
      </c>
      <c r="CA13" s="30">
        <v>0</v>
      </c>
      <c r="CB13" s="119">
        <v>0</v>
      </c>
      <c r="CC13" s="31"/>
      <c r="CD13" s="30">
        <v>3</v>
      </c>
      <c r="CE13" s="30">
        <v>3</v>
      </c>
      <c r="CF13" s="119">
        <v>1</v>
      </c>
      <c r="CG13" s="31" t="s">
        <v>215</v>
      </c>
      <c r="CH13" s="30">
        <v>27</v>
      </c>
      <c r="CI13" s="30">
        <v>27</v>
      </c>
      <c r="CJ13" s="119">
        <v>1</v>
      </c>
      <c r="CK13" s="31" t="s">
        <v>215</v>
      </c>
      <c r="CL13" s="30">
        <v>1</v>
      </c>
      <c r="CM13" s="30">
        <v>1</v>
      </c>
      <c r="CN13" s="119">
        <v>1</v>
      </c>
      <c r="CO13" s="31" t="s">
        <v>215</v>
      </c>
      <c r="CP13" s="30">
        <v>0</v>
      </c>
      <c r="CQ13" s="30">
        <v>0</v>
      </c>
      <c r="CR13" s="119" t="s">
        <v>133</v>
      </c>
      <c r="CS13" s="31"/>
      <c r="CT13" s="30">
        <v>1</v>
      </c>
      <c r="CU13" s="30">
        <v>0</v>
      </c>
      <c r="CV13" s="119">
        <v>0</v>
      </c>
      <c r="CW13" s="31"/>
      <c r="CX13" s="30">
        <v>13</v>
      </c>
      <c r="CY13" s="30">
        <v>7</v>
      </c>
      <c r="CZ13" s="119">
        <v>0.53846153846153844</v>
      </c>
      <c r="DA13" s="31" t="s">
        <v>215</v>
      </c>
      <c r="DB13" s="30">
        <v>2</v>
      </c>
      <c r="DC13" s="30">
        <v>2</v>
      </c>
      <c r="DD13" s="119">
        <v>1</v>
      </c>
      <c r="DE13" s="31" t="s">
        <v>215</v>
      </c>
      <c r="DF13" s="30">
        <v>11</v>
      </c>
      <c r="DG13" s="30">
        <v>7</v>
      </c>
      <c r="DH13" s="119">
        <v>0.63636363636363635</v>
      </c>
      <c r="DI13" s="31" t="s">
        <v>215</v>
      </c>
      <c r="DJ13" s="30">
        <v>0</v>
      </c>
      <c r="DK13" s="30">
        <v>0</v>
      </c>
      <c r="DL13" s="119" t="s">
        <v>133</v>
      </c>
      <c r="DM13" s="31"/>
      <c r="DN13" s="30">
        <v>0</v>
      </c>
      <c r="DO13" s="30">
        <v>0</v>
      </c>
      <c r="DP13" s="119" t="s">
        <v>133</v>
      </c>
      <c r="DQ13" s="31"/>
      <c r="DR13" s="30">
        <v>4</v>
      </c>
      <c r="DS13" s="30">
        <v>3</v>
      </c>
      <c r="DT13" s="119">
        <v>0.75</v>
      </c>
      <c r="DU13" s="31" t="s">
        <v>215</v>
      </c>
      <c r="DV13" s="30">
        <v>1</v>
      </c>
      <c r="DW13" s="30">
        <v>1</v>
      </c>
      <c r="DX13" s="119">
        <v>1</v>
      </c>
      <c r="DY13" s="31" t="s">
        <v>215</v>
      </c>
      <c r="DZ13" s="31" t="s">
        <v>78</v>
      </c>
      <c r="EA13" s="31"/>
      <c r="EB13" s="31"/>
      <c r="EC13" s="31"/>
      <c r="ED13" s="31"/>
      <c r="EE13" s="31"/>
      <c r="EF13" s="124"/>
      <c r="EG13" s="31" t="s">
        <v>78</v>
      </c>
      <c r="EH13" s="31"/>
      <c r="EI13" s="31"/>
      <c r="EJ13" s="31"/>
      <c r="EK13" s="31"/>
      <c r="EL13" s="31"/>
      <c r="EM13" s="124"/>
      <c r="EN13" s="31" t="s">
        <v>78</v>
      </c>
      <c r="EO13" s="31"/>
      <c r="EP13" s="31"/>
      <c r="EQ13" s="31"/>
      <c r="ER13" s="31"/>
      <c r="ES13" s="31"/>
      <c r="ET13" s="211"/>
      <c r="EU13" s="31" t="s">
        <v>78</v>
      </c>
      <c r="EV13" s="31"/>
      <c r="EW13" s="31"/>
      <c r="EX13" s="124"/>
      <c r="EY13" s="31" t="s">
        <v>78</v>
      </c>
      <c r="EZ13" s="31"/>
      <c r="FA13" s="31"/>
      <c r="FB13" s="124"/>
      <c r="FC13" s="31" t="s">
        <v>78</v>
      </c>
      <c r="FD13" s="31"/>
      <c r="FE13" s="31"/>
      <c r="FF13" s="124"/>
    </row>
    <row r="14" spans="1:162" s="23" customFormat="1" ht="26">
      <c r="A14" s="18" t="s">
        <v>91</v>
      </c>
      <c r="B14" s="31" t="s">
        <v>92</v>
      </c>
      <c r="C14" s="9" t="s">
        <v>78</v>
      </c>
      <c r="D14" s="9"/>
      <c r="E14" s="9" t="s">
        <v>209</v>
      </c>
      <c r="F14" s="9" t="s">
        <v>78</v>
      </c>
      <c r="G14" s="9"/>
      <c r="H14" s="9" t="s">
        <v>210</v>
      </c>
      <c r="I14" s="9" t="s">
        <v>78</v>
      </c>
      <c r="J14" s="9"/>
      <c r="K14" s="9" t="s">
        <v>210</v>
      </c>
      <c r="L14" s="9" t="s">
        <v>78</v>
      </c>
      <c r="M14" s="9"/>
      <c r="N14" s="9" t="s">
        <v>210</v>
      </c>
      <c r="O14" s="9" t="s">
        <v>78</v>
      </c>
      <c r="P14" s="9"/>
      <c r="Q14" s="9" t="s">
        <v>210</v>
      </c>
      <c r="R14" s="9" t="s">
        <v>78</v>
      </c>
      <c r="S14" s="9"/>
      <c r="T14" s="9" t="s">
        <v>210</v>
      </c>
      <c r="U14" s="9" t="s">
        <v>78</v>
      </c>
      <c r="V14" s="9"/>
      <c r="W14" s="9" t="s">
        <v>210</v>
      </c>
      <c r="X14" s="126" t="s">
        <v>78</v>
      </c>
      <c r="Y14" s="126"/>
      <c r="Z14" s="9" t="s">
        <v>209</v>
      </c>
      <c r="AA14" s="9"/>
      <c r="AB14" s="9"/>
      <c r="AC14" s="9"/>
      <c r="AD14" s="9" t="s">
        <v>78</v>
      </c>
      <c r="AE14" s="9"/>
      <c r="AF14" s="9" t="s">
        <v>210</v>
      </c>
      <c r="AG14" s="9" t="s">
        <v>78</v>
      </c>
      <c r="AH14" s="9"/>
      <c r="AI14" s="9" t="s">
        <v>210</v>
      </c>
      <c r="AJ14" s="9" t="s">
        <v>78</v>
      </c>
      <c r="AK14" s="9"/>
      <c r="AL14" s="9" t="s">
        <v>211</v>
      </c>
      <c r="AM14" s="9" t="s">
        <v>78</v>
      </c>
      <c r="AN14" s="9"/>
      <c r="AO14" s="9" t="s">
        <v>210</v>
      </c>
      <c r="AP14" s="20">
        <v>2</v>
      </c>
      <c r="AQ14" s="20">
        <v>2</v>
      </c>
      <c r="AR14" s="186">
        <v>1</v>
      </c>
      <c r="AS14" s="9" t="s">
        <v>210</v>
      </c>
      <c r="AT14" s="20">
        <v>0</v>
      </c>
      <c r="AU14" s="20">
        <v>0</v>
      </c>
      <c r="AV14" s="127" t="s">
        <v>133</v>
      </c>
      <c r="AW14" s="9"/>
      <c r="AX14" s="20">
        <v>1</v>
      </c>
      <c r="AY14" s="20">
        <v>1</v>
      </c>
      <c r="AZ14" s="127">
        <v>1</v>
      </c>
      <c r="BA14" s="9" t="s">
        <v>210</v>
      </c>
      <c r="BB14" s="20">
        <v>2</v>
      </c>
      <c r="BC14" s="20">
        <v>2</v>
      </c>
      <c r="BD14" s="127">
        <v>1</v>
      </c>
      <c r="BE14" s="9" t="s">
        <v>210</v>
      </c>
      <c r="BF14" s="20">
        <v>1</v>
      </c>
      <c r="BG14" s="20">
        <v>1</v>
      </c>
      <c r="BH14" s="127">
        <v>1</v>
      </c>
      <c r="BI14" s="9" t="s">
        <v>210</v>
      </c>
      <c r="BJ14" s="20">
        <v>0</v>
      </c>
      <c r="BK14" s="20">
        <v>0</v>
      </c>
      <c r="BL14" s="127" t="s">
        <v>133</v>
      </c>
      <c r="BM14" s="9"/>
      <c r="BN14" s="20">
        <v>1</v>
      </c>
      <c r="BO14" s="20">
        <v>1</v>
      </c>
      <c r="BP14" s="127">
        <v>1</v>
      </c>
      <c r="BQ14" s="9" t="s">
        <v>210</v>
      </c>
      <c r="BR14" s="20">
        <v>3</v>
      </c>
      <c r="BS14" s="20">
        <v>2</v>
      </c>
      <c r="BT14" s="127">
        <v>0.66666666666666663</v>
      </c>
      <c r="BU14" s="9" t="s">
        <v>210</v>
      </c>
      <c r="BV14" s="20">
        <v>0</v>
      </c>
      <c r="BW14" s="20">
        <v>0</v>
      </c>
      <c r="BX14" s="127" t="s">
        <v>133</v>
      </c>
      <c r="BY14" s="9"/>
      <c r="BZ14" s="20">
        <v>3</v>
      </c>
      <c r="CA14" s="20">
        <v>1</v>
      </c>
      <c r="CB14" s="127">
        <v>0.33333333333333331</v>
      </c>
      <c r="CC14" s="9" t="s">
        <v>210</v>
      </c>
      <c r="CD14" s="20">
        <v>9</v>
      </c>
      <c r="CE14" s="20">
        <v>9</v>
      </c>
      <c r="CF14" s="127">
        <v>1</v>
      </c>
      <c r="CG14" s="9" t="s">
        <v>210</v>
      </c>
      <c r="CH14" s="20">
        <v>76</v>
      </c>
      <c r="CI14" s="20">
        <v>0</v>
      </c>
      <c r="CJ14" s="127">
        <v>0</v>
      </c>
      <c r="CK14" s="9"/>
      <c r="CL14" s="20">
        <v>1</v>
      </c>
      <c r="CM14" s="20">
        <v>1</v>
      </c>
      <c r="CN14" s="127">
        <v>1</v>
      </c>
      <c r="CO14" s="9" t="s">
        <v>210</v>
      </c>
      <c r="CP14" s="20">
        <v>0</v>
      </c>
      <c r="CQ14" s="20">
        <v>0</v>
      </c>
      <c r="CR14" s="127" t="s">
        <v>133</v>
      </c>
      <c r="CS14" s="9"/>
      <c r="CT14" s="20">
        <v>1</v>
      </c>
      <c r="CU14" s="20">
        <v>0</v>
      </c>
      <c r="CV14" s="127">
        <v>0</v>
      </c>
      <c r="CW14" s="9"/>
      <c r="CX14" s="20">
        <v>5</v>
      </c>
      <c r="CY14" s="20">
        <v>3</v>
      </c>
      <c r="CZ14" s="127">
        <v>0.6</v>
      </c>
      <c r="DA14" s="9" t="s">
        <v>210</v>
      </c>
      <c r="DB14" s="20">
        <v>3</v>
      </c>
      <c r="DC14" s="20">
        <v>3</v>
      </c>
      <c r="DD14" s="127">
        <v>1</v>
      </c>
      <c r="DE14" s="9" t="s">
        <v>210</v>
      </c>
      <c r="DF14" s="20">
        <v>5</v>
      </c>
      <c r="DG14" s="20">
        <v>5</v>
      </c>
      <c r="DH14" s="127">
        <v>1</v>
      </c>
      <c r="DI14" s="9" t="s">
        <v>210</v>
      </c>
      <c r="DJ14" s="20">
        <v>0</v>
      </c>
      <c r="DK14" s="20">
        <v>0</v>
      </c>
      <c r="DL14" s="127" t="s">
        <v>133</v>
      </c>
      <c r="DM14" s="9"/>
      <c r="DN14" s="20">
        <v>0</v>
      </c>
      <c r="DO14" s="20">
        <v>0</v>
      </c>
      <c r="DP14" s="127" t="s">
        <v>133</v>
      </c>
      <c r="DQ14" s="9"/>
      <c r="DR14" s="20">
        <v>1</v>
      </c>
      <c r="DS14" s="20">
        <v>0</v>
      </c>
      <c r="DT14" s="127">
        <v>0</v>
      </c>
      <c r="DU14" s="9"/>
      <c r="DV14" s="20">
        <v>0</v>
      </c>
      <c r="DW14" s="20">
        <v>0</v>
      </c>
      <c r="DX14" s="127" t="s">
        <v>133</v>
      </c>
      <c r="DY14" s="9"/>
      <c r="DZ14" s="9" t="s">
        <v>78</v>
      </c>
      <c r="EA14" s="9"/>
      <c r="EB14" s="9"/>
      <c r="EC14" s="9"/>
      <c r="ED14" s="9"/>
      <c r="EE14" s="9"/>
      <c r="EF14" s="124"/>
      <c r="EG14" s="9" t="s">
        <v>78</v>
      </c>
      <c r="EH14" s="9"/>
      <c r="EI14" s="9"/>
      <c r="EJ14" s="9"/>
      <c r="EK14" s="9"/>
      <c r="EL14" s="9"/>
      <c r="EM14" s="19"/>
      <c r="EN14" s="9" t="s">
        <v>78</v>
      </c>
      <c r="EO14" s="9"/>
      <c r="EP14" s="9"/>
      <c r="EQ14" s="9"/>
      <c r="ER14" s="9"/>
      <c r="ES14" s="9"/>
      <c r="ET14" s="211"/>
      <c r="EU14" s="9" t="s">
        <v>78</v>
      </c>
      <c r="EV14" s="9"/>
      <c r="EW14" s="9"/>
      <c r="EX14" s="19"/>
      <c r="EY14" s="9" t="s">
        <v>78</v>
      </c>
      <c r="EZ14" s="9"/>
      <c r="FA14" s="9"/>
      <c r="FB14" s="19"/>
      <c r="FC14" s="9" t="s">
        <v>78</v>
      </c>
      <c r="FD14" s="9"/>
      <c r="FE14" s="9"/>
      <c r="FF14" s="19"/>
    </row>
    <row r="15" spans="1:162" s="21" customFormat="1" ht="52">
      <c r="A15" s="18" t="s">
        <v>93</v>
      </c>
      <c r="B15" s="9" t="s">
        <v>94</v>
      </c>
      <c r="C15" s="9" t="s">
        <v>78</v>
      </c>
      <c r="D15" s="9"/>
      <c r="E15" s="9" t="s">
        <v>210</v>
      </c>
      <c r="F15" s="9" t="s">
        <v>78</v>
      </c>
      <c r="G15" s="9"/>
      <c r="H15" s="9" t="s">
        <v>210</v>
      </c>
      <c r="I15" s="9" t="s">
        <v>78</v>
      </c>
      <c r="J15" s="9"/>
      <c r="K15" s="9" t="s">
        <v>210</v>
      </c>
      <c r="L15" s="9" t="s">
        <v>78</v>
      </c>
      <c r="M15" s="9"/>
      <c r="N15" s="9" t="s">
        <v>210</v>
      </c>
      <c r="O15" s="9" t="s">
        <v>78</v>
      </c>
      <c r="P15" s="9"/>
      <c r="Q15" s="9" t="s">
        <v>210</v>
      </c>
      <c r="R15" s="9" t="s">
        <v>78</v>
      </c>
      <c r="S15" s="9"/>
      <c r="T15" s="9" t="s">
        <v>210</v>
      </c>
      <c r="U15" s="9" t="s">
        <v>78</v>
      </c>
      <c r="V15" s="9"/>
      <c r="W15" s="9" t="s">
        <v>210</v>
      </c>
      <c r="X15" s="126"/>
      <c r="Y15" s="126" t="s">
        <v>78</v>
      </c>
      <c r="Z15" s="9"/>
      <c r="AA15" s="9"/>
      <c r="AB15" s="9"/>
      <c r="AC15" s="9"/>
      <c r="AD15" s="9" t="s">
        <v>78</v>
      </c>
      <c r="AE15" s="9"/>
      <c r="AF15" s="9" t="s">
        <v>210</v>
      </c>
      <c r="AG15" s="9" t="s">
        <v>78</v>
      </c>
      <c r="AH15" s="9"/>
      <c r="AI15" s="9" t="s">
        <v>210</v>
      </c>
      <c r="AJ15" s="9" t="s">
        <v>78</v>
      </c>
      <c r="AK15" s="9"/>
      <c r="AL15" s="9" t="s">
        <v>210</v>
      </c>
      <c r="AM15" s="9" t="s">
        <v>78</v>
      </c>
      <c r="AN15" s="9"/>
      <c r="AO15" s="9" t="s">
        <v>210</v>
      </c>
      <c r="AP15" s="20">
        <v>2</v>
      </c>
      <c r="AQ15" s="20">
        <v>2</v>
      </c>
      <c r="AR15" s="186">
        <v>1</v>
      </c>
      <c r="AS15" s="9" t="s">
        <v>210</v>
      </c>
      <c r="AT15" s="20">
        <v>6</v>
      </c>
      <c r="AU15" s="20">
        <v>2</v>
      </c>
      <c r="AV15" s="127">
        <v>0.33333333333333331</v>
      </c>
      <c r="AW15" s="9" t="s">
        <v>210</v>
      </c>
      <c r="AX15" s="20">
        <v>0</v>
      </c>
      <c r="AY15" s="20">
        <v>0</v>
      </c>
      <c r="AZ15" s="127" t="s">
        <v>133</v>
      </c>
      <c r="BA15" s="9"/>
      <c r="BB15" s="20">
        <v>0</v>
      </c>
      <c r="BC15" s="20">
        <v>0</v>
      </c>
      <c r="BD15" s="127" t="s">
        <v>133</v>
      </c>
      <c r="BE15" s="9"/>
      <c r="BF15" s="20">
        <v>0</v>
      </c>
      <c r="BG15" s="20">
        <v>0</v>
      </c>
      <c r="BH15" s="127" t="s">
        <v>133</v>
      </c>
      <c r="BI15" s="9"/>
      <c r="BJ15" s="20">
        <v>0</v>
      </c>
      <c r="BK15" s="20">
        <v>0</v>
      </c>
      <c r="BL15" s="127" t="s">
        <v>133</v>
      </c>
      <c r="BM15" s="9"/>
      <c r="BN15" s="20">
        <v>2</v>
      </c>
      <c r="BO15" s="20">
        <v>2</v>
      </c>
      <c r="BP15" s="127">
        <v>1</v>
      </c>
      <c r="BQ15" s="9" t="s">
        <v>210</v>
      </c>
      <c r="BR15" s="20">
        <v>2</v>
      </c>
      <c r="BS15" s="20">
        <v>2</v>
      </c>
      <c r="BT15" s="127">
        <v>1</v>
      </c>
      <c r="BU15" s="9" t="s">
        <v>210</v>
      </c>
      <c r="BV15" s="20">
        <v>1</v>
      </c>
      <c r="BW15" s="20">
        <v>1</v>
      </c>
      <c r="BX15" s="127">
        <v>1</v>
      </c>
      <c r="BY15" s="9" t="s">
        <v>210</v>
      </c>
      <c r="BZ15" s="133">
        <v>5</v>
      </c>
      <c r="CA15" s="133">
        <v>3</v>
      </c>
      <c r="CB15" s="127">
        <v>0.6</v>
      </c>
      <c r="CC15" s="9" t="s">
        <v>210</v>
      </c>
      <c r="CD15" s="20">
        <v>8</v>
      </c>
      <c r="CE15" s="20">
        <v>4</v>
      </c>
      <c r="CF15" s="127">
        <v>0.5</v>
      </c>
      <c r="CG15" s="9" t="s">
        <v>210</v>
      </c>
      <c r="CH15" s="20">
        <v>127</v>
      </c>
      <c r="CI15" s="20">
        <v>127</v>
      </c>
      <c r="CJ15" s="127">
        <v>1</v>
      </c>
      <c r="CK15" s="9" t="s">
        <v>210</v>
      </c>
      <c r="CL15" s="20">
        <v>0</v>
      </c>
      <c r="CM15" s="20">
        <v>0</v>
      </c>
      <c r="CN15" s="127" t="s">
        <v>133</v>
      </c>
      <c r="CO15" s="9"/>
      <c r="CP15" s="20">
        <v>0</v>
      </c>
      <c r="CQ15" s="20">
        <v>0</v>
      </c>
      <c r="CR15" s="127" t="s">
        <v>133</v>
      </c>
      <c r="CS15" s="9"/>
      <c r="CT15" s="20">
        <v>2</v>
      </c>
      <c r="CU15" s="20">
        <v>1</v>
      </c>
      <c r="CV15" s="127">
        <v>0.5</v>
      </c>
      <c r="CW15" s="9" t="s">
        <v>210</v>
      </c>
      <c r="CX15" s="20">
        <v>5</v>
      </c>
      <c r="CY15" s="20">
        <v>3</v>
      </c>
      <c r="CZ15" s="127">
        <v>0.6</v>
      </c>
      <c r="DA15" s="9" t="s">
        <v>210</v>
      </c>
      <c r="DB15" s="20">
        <v>1</v>
      </c>
      <c r="DC15" s="20">
        <v>1</v>
      </c>
      <c r="DD15" s="127">
        <v>1</v>
      </c>
      <c r="DE15" s="9" t="s">
        <v>210</v>
      </c>
      <c r="DF15" s="20">
        <v>4</v>
      </c>
      <c r="DG15" s="20">
        <v>4</v>
      </c>
      <c r="DH15" s="127">
        <v>1</v>
      </c>
      <c r="DI15" s="9" t="s">
        <v>210</v>
      </c>
      <c r="DJ15" s="20">
        <v>0</v>
      </c>
      <c r="DK15" s="20">
        <v>0</v>
      </c>
      <c r="DL15" s="127" t="s">
        <v>133</v>
      </c>
      <c r="DM15" s="9"/>
      <c r="DN15" s="20">
        <v>0</v>
      </c>
      <c r="DO15" s="20">
        <v>0</v>
      </c>
      <c r="DP15" s="127" t="s">
        <v>133</v>
      </c>
      <c r="DQ15" s="9"/>
      <c r="DR15" s="20">
        <v>7</v>
      </c>
      <c r="DS15" s="20">
        <v>5</v>
      </c>
      <c r="DT15" s="127">
        <v>0.7142857142857143</v>
      </c>
      <c r="DU15" s="9" t="s">
        <v>210</v>
      </c>
      <c r="DV15" s="20">
        <v>0</v>
      </c>
      <c r="DW15" s="20">
        <v>0</v>
      </c>
      <c r="DX15" s="127" t="s">
        <v>133</v>
      </c>
      <c r="DY15" s="9"/>
      <c r="DZ15" s="9" t="s">
        <v>78</v>
      </c>
      <c r="EA15" s="9"/>
      <c r="EB15" s="9"/>
      <c r="EC15" s="9"/>
      <c r="ED15" s="9"/>
      <c r="EE15" s="9"/>
      <c r="EF15" s="124"/>
      <c r="EG15" s="9" t="s">
        <v>78</v>
      </c>
      <c r="EH15" s="9"/>
      <c r="EI15" s="9"/>
      <c r="EJ15" s="9"/>
      <c r="EK15" s="9"/>
      <c r="EL15" s="9"/>
      <c r="EM15" s="19"/>
      <c r="EN15" s="9"/>
      <c r="EO15" s="9"/>
      <c r="EP15" s="9"/>
      <c r="EQ15" s="9"/>
      <c r="ER15" s="9"/>
      <c r="ES15" s="9" t="s">
        <v>78</v>
      </c>
      <c r="ET15" s="211" t="s">
        <v>95</v>
      </c>
      <c r="EU15" s="9" t="s">
        <v>78</v>
      </c>
      <c r="EV15" s="9"/>
      <c r="EW15" s="9"/>
      <c r="EX15" s="19"/>
      <c r="EY15" s="9" t="s">
        <v>78</v>
      </c>
      <c r="EZ15" s="9"/>
      <c r="FA15" s="9"/>
      <c r="FB15" s="19"/>
      <c r="FC15" s="9"/>
      <c r="FD15" s="9"/>
      <c r="FE15" s="9"/>
      <c r="FF15" s="19"/>
    </row>
    <row r="16" spans="1:162" s="21" customFormat="1" ht="42" customHeight="1">
      <c r="A16" s="18" t="s">
        <v>96</v>
      </c>
      <c r="B16" s="31" t="s">
        <v>97</v>
      </c>
      <c r="C16" s="9" t="s">
        <v>78</v>
      </c>
      <c r="D16" s="9"/>
      <c r="E16" s="9" t="s">
        <v>210</v>
      </c>
      <c r="F16" s="9" t="s">
        <v>78</v>
      </c>
      <c r="G16" s="9"/>
      <c r="H16" s="9" t="s">
        <v>210</v>
      </c>
      <c r="I16" s="9" t="s">
        <v>78</v>
      </c>
      <c r="J16" s="9"/>
      <c r="K16" s="9" t="s">
        <v>210</v>
      </c>
      <c r="L16" s="9" t="s">
        <v>78</v>
      </c>
      <c r="M16" s="9"/>
      <c r="N16" s="9" t="s">
        <v>210</v>
      </c>
      <c r="O16" s="9" t="s">
        <v>78</v>
      </c>
      <c r="P16" s="9"/>
      <c r="Q16" s="9" t="s">
        <v>210</v>
      </c>
      <c r="R16" s="9" t="s">
        <v>78</v>
      </c>
      <c r="S16" s="9"/>
      <c r="T16" s="9" t="s">
        <v>210</v>
      </c>
      <c r="U16" s="9" t="s">
        <v>78</v>
      </c>
      <c r="V16" s="9"/>
      <c r="W16" s="9" t="s">
        <v>210</v>
      </c>
      <c r="X16" s="126"/>
      <c r="Y16" s="126" t="s">
        <v>78</v>
      </c>
      <c r="Z16" s="9"/>
      <c r="AA16" s="9"/>
      <c r="AB16" s="9"/>
      <c r="AC16" s="9"/>
      <c r="AD16" s="9" t="s">
        <v>78</v>
      </c>
      <c r="AE16" s="9"/>
      <c r="AF16" s="9" t="s">
        <v>210</v>
      </c>
      <c r="AG16" s="9" t="s">
        <v>78</v>
      </c>
      <c r="AH16" s="9"/>
      <c r="AI16" s="9" t="s">
        <v>210</v>
      </c>
      <c r="AJ16" s="9" t="s">
        <v>78</v>
      </c>
      <c r="AK16" s="9"/>
      <c r="AL16" s="9" t="s">
        <v>210</v>
      </c>
      <c r="AM16" s="9" t="s">
        <v>78</v>
      </c>
      <c r="AN16" s="9"/>
      <c r="AO16" s="9" t="s">
        <v>210</v>
      </c>
      <c r="AP16" s="20">
        <v>1</v>
      </c>
      <c r="AQ16" s="20">
        <v>1</v>
      </c>
      <c r="AR16" s="186">
        <v>1</v>
      </c>
      <c r="AS16" s="9" t="s">
        <v>210</v>
      </c>
      <c r="AT16" s="20">
        <v>14</v>
      </c>
      <c r="AU16" s="20">
        <v>13</v>
      </c>
      <c r="AV16" s="127">
        <v>0.9285714285714286</v>
      </c>
      <c r="AW16" s="9" t="s">
        <v>210</v>
      </c>
      <c r="AX16" s="20">
        <v>1</v>
      </c>
      <c r="AY16" s="20">
        <v>1</v>
      </c>
      <c r="AZ16" s="127">
        <v>1</v>
      </c>
      <c r="BA16" s="9" t="s">
        <v>210</v>
      </c>
      <c r="BB16" s="20">
        <v>0</v>
      </c>
      <c r="BC16" s="20">
        <v>0</v>
      </c>
      <c r="BD16" s="127" t="s">
        <v>133</v>
      </c>
      <c r="BE16" s="9"/>
      <c r="BF16" s="20">
        <v>1</v>
      </c>
      <c r="BG16" s="20">
        <v>1</v>
      </c>
      <c r="BH16" s="127">
        <v>1</v>
      </c>
      <c r="BI16" s="9" t="s">
        <v>210</v>
      </c>
      <c r="BJ16" s="20">
        <v>0</v>
      </c>
      <c r="BK16" s="20">
        <v>0</v>
      </c>
      <c r="BL16" s="127" t="s">
        <v>133</v>
      </c>
      <c r="BM16" s="9"/>
      <c r="BN16" s="20">
        <v>0</v>
      </c>
      <c r="BO16" s="20">
        <v>0</v>
      </c>
      <c r="BP16" s="127" t="s">
        <v>133</v>
      </c>
      <c r="BQ16" s="9"/>
      <c r="BR16" s="20">
        <v>0</v>
      </c>
      <c r="BS16" s="20">
        <v>0</v>
      </c>
      <c r="BT16" s="127" t="s">
        <v>133</v>
      </c>
      <c r="BU16" s="9"/>
      <c r="BV16" s="20">
        <v>1</v>
      </c>
      <c r="BW16" s="20">
        <v>1</v>
      </c>
      <c r="BX16" s="127">
        <v>1</v>
      </c>
      <c r="BY16" s="9" t="s">
        <v>210</v>
      </c>
      <c r="BZ16" s="20">
        <v>0</v>
      </c>
      <c r="CA16" s="20">
        <v>0</v>
      </c>
      <c r="CB16" s="127" t="s">
        <v>133</v>
      </c>
      <c r="CC16" s="9"/>
      <c r="CD16" s="20">
        <v>10</v>
      </c>
      <c r="CE16" s="20">
        <v>7</v>
      </c>
      <c r="CF16" s="127">
        <v>0.7</v>
      </c>
      <c r="CG16" s="9" t="s">
        <v>210</v>
      </c>
      <c r="CH16" s="20">
        <v>154</v>
      </c>
      <c r="CI16" s="20">
        <v>154</v>
      </c>
      <c r="CJ16" s="127">
        <v>1</v>
      </c>
      <c r="CK16" s="9" t="s">
        <v>210</v>
      </c>
      <c r="CL16" s="20">
        <v>2</v>
      </c>
      <c r="CM16" s="20">
        <v>2</v>
      </c>
      <c r="CN16" s="127">
        <v>1</v>
      </c>
      <c r="CO16" s="9" t="s">
        <v>210</v>
      </c>
      <c r="CP16" s="20">
        <v>0</v>
      </c>
      <c r="CQ16" s="20">
        <v>0</v>
      </c>
      <c r="CR16" s="127" t="s">
        <v>133</v>
      </c>
      <c r="CS16" s="9"/>
      <c r="CT16" s="20">
        <v>1</v>
      </c>
      <c r="CU16" s="20">
        <v>0</v>
      </c>
      <c r="CV16" s="127">
        <v>0</v>
      </c>
      <c r="CW16" s="9"/>
      <c r="CX16" s="20">
        <v>4</v>
      </c>
      <c r="CY16" s="20">
        <v>1</v>
      </c>
      <c r="CZ16" s="127">
        <v>0.25</v>
      </c>
      <c r="DA16" s="9" t="s">
        <v>210</v>
      </c>
      <c r="DB16" s="20">
        <v>1</v>
      </c>
      <c r="DC16" s="20">
        <v>1</v>
      </c>
      <c r="DD16" s="127">
        <v>1</v>
      </c>
      <c r="DE16" s="9" t="s">
        <v>210</v>
      </c>
      <c r="DF16" s="20">
        <v>2</v>
      </c>
      <c r="DG16" s="20">
        <v>2</v>
      </c>
      <c r="DH16" s="127">
        <v>1</v>
      </c>
      <c r="DI16" s="9" t="s">
        <v>210</v>
      </c>
      <c r="DJ16" s="20">
        <v>0</v>
      </c>
      <c r="DK16" s="20">
        <v>0</v>
      </c>
      <c r="DL16" s="127" t="s">
        <v>133</v>
      </c>
      <c r="DM16" s="9"/>
      <c r="DN16" s="20">
        <v>0</v>
      </c>
      <c r="DO16" s="20">
        <v>0</v>
      </c>
      <c r="DP16" s="127" t="s">
        <v>133</v>
      </c>
      <c r="DQ16" s="9"/>
      <c r="DR16" s="20">
        <v>4</v>
      </c>
      <c r="DS16" s="20">
        <v>4</v>
      </c>
      <c r="DT16" s="127">
        <v>1</v>
      </c>
      <c r="DU16" s="9" t="s">
        <v>210</v>
      </c>
      <c r="DV16" s="20">
        <v>0</v>
      </c>
      <c r="DW16" s="20">
        <v>0</v>
      </c>
      <c r="DX16" s="127" t="s">
        <v>133</v>
      </c>
      <c r="DY16" s="9"/>
      <c r="DZ16" s="9" t="s">
        <v>78</v>
      </c>
      <c r="EA16" s="9"/>
      <c r="EB16" s="9"/>
      <c r="EC16" s="9"/>
      <c r="ED16" s="9"/>
      <c r="EE16" s="9"/>
      <c r="EF16" s="124"/>
      <c r="EG16" s="9" t="s">
        <v>78</v>
      </c>
      <c r="EH16" s="9"/>
      <c r="EI16" s="9"/>
      <c r="EJ16" s="9"/>
      <c r="EK16" s="9"/>
      <c r="EL16" s="9"/>
      <c r="EM16" s="19"/>
      <c r="EN16" s="9"/>
      <c r="EO16" s="9"/>
      <c r="EP16" s="9"/>
      <c r="EQ16" s="9"/>
      <c r="ER16" s="9" t="s">
        <v>78</v>
      </c>
      <c r="ES16" s="9"/>
      <c r="ET16" s="212" t="s">
        <v>190</v>
      </c>
      <c r="EU16" s="9" t="s">
        <v>78</v>
      </c>
      <c r="EV16" s="9"/>
      <c r="EW16" s="9"/>
      <c r="EX16" s="19"/>
      <c r="EY16" s="9" t="s">
        <v>78</v>
      </c>
      <c r="EZ16" s="9"/>
      <c r="FA16" s="9"/>
      <c r="FB16" s="19"/>
      <c r="FC16" s="9"/>
      <c r="FD16" s="9"/>
      <c r="FE16" s="9"/>
      <c r="FF16" s="19"/>
    </row>
    <row r="17" spans="1:162" s="21" customFormat="1" ht="26">
      <c r="A17" s="18" t="s">
        <v>98</v>
      </c>
      <c r="B17" s="9" t="s">
        <v>99</v>
      </c>
      <c r="C17" s="9" t="s">
        <v>78</v>
      </c>
      <c r="D17" s="9"/>
      <c r="E17" s="9" t="s">
        <v>208</v>
      </c>
      <c r="F17" s="9" t="s">
        <v>78</v>
      </c>
      <c r="G17" s="9"/>
      <c r="H17" s="9" t="s">
        <v>208</v>
      </c>
      <c r="I17" s="9" t="s">
        <v>78</v>
      </c>
      <c r="J17" s="9"/>
      <c r="K17" s="9" t="s">
        <v>208</v>
      </c>
      <c r="L17" s="9" t="s">
        <v>78</v>
      </c>
      <c r="M17" s="9"/>
      <c r="N17" s="9" t="s">
        <v>208</v>
      </c>
      <c r="O17" s="9" t="s">
        <v>78</v>
      </c>
      <c r="P17" s="9"/>
      <c r="Q17" s="9" t="s">
        <v>210</v>
      </c>
      <c r="R17" s="9" t="s">
        <v>78</v>
      </c>
      <c r="S17" s="9"/>
      <c r="T17" s="9" t="s">
        <v>210</v>
      </c>
      <c r="U17" s="9"/>
      <c r="V17" s="9"/>
      <c r="W17" s="9"/>
      <c r="X17" s="126"/>
      <c r="Y17" s="126" t="s">
        <v>78</v>
      </c>
      <c r="Z17" s="9"/>
      <c r="AA17" s="9"/>
      <c r="AB17" s="9"/>
      <c r="AC17" s="9"/>
      <c r="AD17" s="9" t="s">
        <v>78</v>
      </c>
      <c r="AE17" s="9"/>
      <c r="AF17" s="9" t="s">
        <v>210</v>
      </c>
      <c r="AG17" s="9" t="s">
        <v>78</v>
      </c>
      <c r="AH17" s="9"/>
      <c r="AI17" s="9" t="s">
        <v>210</v>
      </c>
      <c r="AJ17" s="9" t="s">
        <v>78</v>
      </c>
      <c r="AK17" s="9"/>
      <c r="AL17" s="9" t="s">
        <v>208</v>
      </c>
      <c r="AM17" s="9" t="s">
        <v>78</v>
      </c>
      <c r="AN17" s="9"/>
      <c r="AO17" s="9" t="s">
        <v>208</v>
      </c>
      <c r="AP17" s="20">
        <v>2</v>
      </c>
      <c r="AQ17" s="20">
        <v>2</v>
      </c>
      <c r="AR17" s="186">
        <v>1</v>
      </c>
      <c r="AS17" s="9" t="s">
        <v>210</v>
      </c>
      <c r="AT17" s="20">
        <v>2</v>
      </c>
      <c r="AU17" s="20">
        <v>2</v>
      </c>
      <c r="AV17" s="127">
        <v>1</v>
      </c>
      <c r="AW17" s="9" t="s">
        <v>210</v>
      </c>
      <c r="AX17" s="20">
        <v>1</v>
      </c>
      <c r="AY17" s="20">
        <v>1</v>
      </c>
      <c r="AZ17" s="127">
        <v>1</v>
      </c>
      <c r="BA17" s="9" t="s">
        <v>210</v>
      </c>
      <c r="BB17" s="20">
        <v>0</v>
      </c>
      <c r="BC17" s="20">
        <v>0</v>
      </c>
      <c r="BD17" s="127" t="s">
        <v>133</v>
      </c>
      <c r="BE17" s="9"/>
      <c r="BF17" s="20">
        <v>0</v>
      </c>
      <c r="BG17" s="20">
        <v>0</v>
      </c>
      <c r="BH17" s="127" t="s">
        <v>133</v>
      </c>
      <c r="BI17" s="9"/>
      <c r="BJ17" s="20">
        <v>0</v>
      </c>
      <c r="BK17" s="20">
        <v>0</v>
      </c>
      <c r="BL17" s="127" t="s">
        <v>133</v>
      </c>
      <c r="BM17" s="9"/>
      <c r="BN17" s="20">
        <v>1</v>
      </c>
      <c r="BO17" s="20">
        <v>1</v>
      </c>
      <c r="BP17" s="127">
        <v>1</v>
      </c>
      <c r="BQ17" s="9" t="s">
        <v>210</v>
      </c>
      <c r="BR17" s="20">
        <v>1</v>
      </c>
      <c r="BS17" s="20">
        <v>1</v>
      </c>
      <c r="BT17" s="127">
        <v>1</v>
      </c>
      <c r="BU17" s="9" t="s">
        <v>210</v>
      </c>
      <c r="BV17" s="20">
        <v>1</v>
      </c>
      <c r="BW17" s="20">
        <v>1</v>
      </c>
      <c r="BX17" s="127">
        <v>1</v>
      </c>
      <c r="BY17" s="9" t="s">
        <v>210</v>
      </c>
      <c r="BZ17" s="20">
        <v>1</v>
      </c>
      <c r="CA17" s="20">
        <v>0</v>
      </c>
      <c r="CB17" s="127">
        <v>0</v>
      </c>
      <c r="CC17" s="9"/>
      <c r="CD17" s="20">
        <v>10</v>
      </c>
      <c r="CE17" s="20">
        <v>10</v>
      </c>
      <c r="CF17" s="127">
        <v>1</v>
      </c>
      <c r="CG17" s="9" t="s">
        <v>210</v>
      </c>
      <c r="CH17" s="20">
        <v>63</v>
      </c>
      <c r="CI17" s="20">
        <v>24</v>
      </c>
      <c r="CJ17" s="127">
        <v>0.38095238095238093</v>
      </c>
      <c r="CK17" s="9" t="s">
        <v>210</v>
      </c>
      <c r="CL17" s="20">
        <v>1</v>
      </c>
      <c r="CM17" s="20">
        <v>1</v>
      </c>
      <c r="CN17" s="127">
        <v>1</v>
      </c>
      <c r="CO17" s="9" t="s">
        <v>210</v>
      </c>
      <c r="CP17" s="20">
        <v>0</v>
      </c>
      <c r="CQ17" s="20">
        <v>0</v>
      </c>
      <c r="CR17" s="127" t="s">
        <v>133</v>
      </c>
      <c r="CS17" s="9"/>
      <c r="CT17" s="20">
        <v>1</v>
      </c>
      <c r="CU17" s="20">
        <v>0</v>
      </c>
      <c r="CV17" s="127">
        <v>0</v>
      </c>
      <c r="CW17" s="9"/>
      <c r="CX17" s="20">
        <v>6</v>
      </c>
      <c r="CY17" s="20">
        <v>4</v>
      </c>
      <c r="CZ17" s="127">
        <v>0.66666666666666663</v>
      </c>
      <c r="DA17" s="9" t="s">
        <v>210</v>
      </c>
      <c r="DB17" s="20">
        <v>1</v>
      </c>
      <c r="DC17" s="20">
        <v>1</v>
      </c>
      <c r="DD17" s="127">
        <v>1</v>
      </c>
      <c r="DE17" s="9" t="s">
        <v>210</v>
      </c>
      <c r="DF17" s="20">
        <v>3</v>
      </c>
      <c r="DG17" s="20">
        <v>3</v>
      </c>
      <c r="DH17" s="127">
        <v>1</v>
      </c>
      <c r="DI17" s="9" t="s">
        <v>210</v>
      </c>
      <c r="DJ17" s="20">
        <v>0</v>
      </c>
      <c r="DK17" s="20">
        <v>0</v>
      </c>
      <c r="DL17" s="127" t="s">
        <v>133</v>
      </c>
      <c r="DM17" s="9"/>
      <c r="DN17" s="20">
        <v>0</v>
      </c>
      <c r="DO17" s="20">
        <v>0</v>
      </c>
      <c r="DP17" s="127" t="s">
        <v>133</v>
      </c>
      <c r="DQ17" s="9"/>
      <c r="DR17" s="20">
        <v>0</v>
      </c>
      <c r="DS17" s="20">
        <v>0</v>
      </c>
      <c r="DT17" s="127" t="s">
        <v>133</v>
      </c>
      <c r="DU17" s="9"/>
      <c r="DV17" s="20">
        <v>1</v>
      </c>
      <c r="DW17" s="20">
        <v>1</v>
      </c>
      <c r="DX17" s="127">
        <v>1</v>
      </c>
      <c r="DY17" s="9" t="s">
        <v>210</v>
      </c>
      <c r="DZ17" s="9" t="s">
        <v>78</v>
      </c>
      <c r="EA17" s="9"/>
      <c r="EB17" s="9"/>
      <c r="EC17" s="9"/>
      <c r="ED17" s="9"/>
      <c r="EE17" s="9"/>
      <c r="EF17" s="124"/>
      <c r="EG17" s="9" t="s">
        <v>78</v>
      </c>
      <c r="EH17" s="9"/>
      <c r="EI17" s="9"/>
      <c r="EJ17" s="9"/>
      <c r="EK17" s="9"/>
      <c r="EL17" s="9"/>
      <c r="EM17" s="19"/>
      <c r="EN17" s="9" t="s">
        <v>78</v>
      </c>
      <c r="EO17" s="9"/>
      <c r="EP17" s="9"/>
      <c r="EQ17" s="9"/>
      <c r="ER17" s="9"/>
      <c r="ES17" s="9"/>
      <c r="ET17" s="212"/>
      <c r="EU17" s="9" t="s">
        <v>78</v>
      </c>
      <c r="EV17" s="9"/>
      <c r="EW17" s="9"/>
      <c r="EX17" s="19"/>
      <c r="EY17" s="9" t="s">
        <v>78</v>
      </c>
      <c r="EZ17" s="9"/>
      <c r="FA17" s="9"/>
      <c r="FB17" s="19"/>
      <c r="FC17" s="9" t="s">
        <v>78</v>
      </c>
      <c r="FD17" s="9"/>
      <c r="FE17" s="9"/>
      <c r="FF17" s="19"/>
    </row>
    <row r="18" spans="1:162" s="21" customFormat="1" ht="26">
      <c r="A18" s="18" t="s">
        <v>100</v>
      </c>
      <c r="B18" s="9" t="s">
        <v>101</v>
      </c>
      <c r="C18" s="9" t="s">
        <v>78</v>
      </c>
      <c r="D18" s="9"/>
      <c r="E18" s="9" t="s">
        <v>208</v>
      </c>
      <c r="F18" s="9" t="s">
        <v>78</v>
      </c>
      <c r="G18" s="9"/>
      <c r="H18" s="9" t="s">
        <v>216</v>
      </c>
      <c r="I18" s="9" t="s">
        <v>78</v>
      </c>
      <c r="J18" s="9"/>
      <c r="K18" s="9" t="s">
        <v>210</v>
      </c>
      <c r="L18" s="9" t="s">
        <v>78</v>
      </c>
      <c r="M18" s="9"/>
      <c r="N18" s="9" t="s">
        <v>208</v>
      </c>
      <c r="O18" s="9"/>
      <c r="P18" s="9" t="s">
        <v>78</v>
      </c>
      <c r="Q18" s="9"/>
      <c r="R18" s="9" t="s">
        <v>78</v>
      </c>
      <c r="S18" s="9"/>
      <c r="T18" s="9" t="s">
        <v>210</v>
      </c>
      <c r="U18" s="9" t="s">
        <v>78</v>
      </c>
      <c r="V18" s="9"/>
      <c r="W18" s="9" t="s">
        <v>210</v>
      </c>
      <c r="X18" s="126"/>
      <c r="Y18" s="126" t="s">
        <v>78</v>
      </c>
      <c r="Z18" s="9"/>
      <c r="AA18" s="9"/>
      <c r="AB18" s="9"/>
      <c r="AC18" s="9"/>
      <c r="AD18" s="9" t="s">
        <v>78</v>
      </c>
      <c r="AE18" s="9"/>
      <c r="AF18" s="9" t="s">
        <v>210</v>
      </c>
      <c r="AG18" s="9" t="s">
        <v>78</v>
      </c>
      <c r="AH18" s="9"/>
      <c r="AI18" s="9" t="s">
        <v>208</v>
      </c>
      <c r="AJ18" s="9" t="s">
        <v>78</v>
      </c>
      <c r="AK18" s="9"/>
      <c r="AL18" s="9" t="s">
        <v>208</v>
      </c>
      <c r="AM18" s="9" t="s">
        <v>78</v>
      </c>
      <c r="AN18" s="9"/>
      <c r="AO18" s="9" t="s">
        <v>208</v>
      </c>
      <c r="AP18" s="20">
        <v>2</v>
      </c>
      <c r="AQ18" s="20">
        <v>2</v>
      </c>
      <c r="AR18" s="186">
        <v>1</v>
      </c>
      <c r="AS18" s="9" t="s">
        <v>209</v>
      </c>
      <c r="AT18" s="20">
        <v>10</v>
      </c>
      <c r="AU18" s="20">
        <v>9</v>
      </c>
      <c r="AV18" s="127">
        <v>0.9</v>
      </c>
      <c r="AW18" s="9" t="s">
        <v>209</v>
      </c>
      <c r="AX18" s="20">
        <v>1</v>
      </c>
      <c r="AY18" s="20">
        <v>1</v>
      </c>
      <c r="AZ18" s="127">
        <v>1</v>
      </c>
      <c r="BA18" s="9" t="s">
        <v>209</v>
      </c>
      <c r="BB18" s="20">
        <v>0</v>
      </c>
      <c r="BC18" s="20">
        <v>0</v>
      </c>
      <c r="BD18" s="127" t="s">
        <v>133</v>
      </c>
      <c r="BE18" s="9"/>
      <c r="BF18" s="20">
        <v>0</v>
      </c>
      <c r="BG18" s="20">
        <v>0</v>
      </c>
      <c r="BH18" s="127" t="s">
        <v>133</v>
      </c>
      <c r="BI18" s="9"/>
      <c r="BJ18" s="20">
        <v>0</v>
      </c>
      <c r="BK18" s="20">
        <v>0</v>
      </c>
      <c r="BL18" s="127" t="s">
        <v>133</v>
      </c>
      <c r="BM18" s="9"/>
      <c r="BN18" s="20">
        <v>1</v>
      </c>
      <c r="BO18" s="20">
        <v>1</v>
      </c>
      <c r="BP18" s="127">
        <v>1</v>
      </c>
      <c r="BQ18" s="9" t="s">
        <v>209</v>
      </c>
      <c r="BR18" s="20">
        <v>0</v>
      </c>
      <c r="BS18" s="20">
        <v>0</v>
      </c>
      <c r="BT18" s="127" t="s">
        <v>133</v>
      </c>
      <c r="BU18" s="9"/>
      <c r="BV18" s="20">
        <v>1</v>
      </c>
      <c r="BW18" s="20">
        <v>1</v>
      </c>
      <c r="BX18" s="127">
        <v>1</v>
      </c>
      <c r="BY18" s="9" t="s">
        <v>209</v>
      </c>
      <c r="BZ18" s="20">
        <v>2</v>
      </c>
      <c r="CA18" s="20">
        <v>0</v>
      </c>
      <c r="CB18" s="127">
        <v>0</v>
      </c>
      <c r="CC18" s="9"/>
      <c r="CD18" s="20">
        <v>16</v>
      </c>
      <c r="CE18" s="20">
        <v>13</v>
      </c>
      <c r="CF18" s="127">
        <v>0.8125</v>
      </c>
      <c r="CG18" s="9" t="s">
        <v>209</v>
      </c>
      <c r="CH18" s="20">
        <v>1</v>
      </c>
      <c r="CI18" s="20">
        <v>0</v>
      </c>
      <c r="CJ18" s="127">
        <v>0</v>
      </c>
      <c r="CK18" s="9"/>
      <c r="CL18" s="20">
        <v>1</v>
      </c>
      <c r="CM18" s="20">
        <v>0</v>
      </c>
      <c r="CN18" s="127">
        <v>0</v>
      </c>
      <c r="CO18" s="9"/>
      <c r="CP18" s="20">
        <v>0</v>
      </c>
      <c r="CQ18" s="20">
        <v>0</v>
      </c>
      <c r="CR18" s="127" t="s">
        <v>133</v>
      </c>
      <c r="CS18" s="9"/>
      <c r="CT18" s="20">
        <v>1</v>
      </c>
      <c r="CU18" s="20">
        <v>0</v>
      </c>
      <c r="CV18" s="127">
        <v>0</v>
      </c>
      <c r="CW18" s="9"/>
      <c r="CX18" s="20">
        <v>9</v>
      </c>
      <c r="CY18" s="20">
        <v>1</v>
      </c>
      <c r="CZ18" s="127">
        <v>0.1111111111111111</v>
      </c>
      <c r="DA18" s="9" t="s">
        <v>209</v>
      </c>
      <c r="DB18" s="20">
        <v>3</v>
      </c>
      <c r="DC18" s="20">
        <v>1</v>
      </c>
      <c r="DD18" s="127">
        <v>0.33333333333333331</v>
      </c>
      <c r="DE18" s="9" t="s">
        <v>209</v>
      </c>
      <c r="DF18" s="20">
        <v>3</v>
      </c>
      <c r="DG18" s="20">
        <v>1</v>
      </c>
      <c r="DH18" s="127">
        <v>0.33333333333333331</v>
      </c>
      <c r="DI18" s="9" t="s">
        <v>209</v>
      </c>
      <c r="DJ18" s="20">
        <v>0</v>
      </c>
      <c r="DK18" s="20">
        <v>0</v>
      </c>
      <c r="DL18" s="127" t="s">
        <v>133</v>
      </c>
      <c r="DM18" s="9"/>
      <c r="DN18" s="20">
        <v>0</v>
      </c>
      <c r="DO18" s="20">
        <v>0</v>
      </c>
      <c r="DP18" s="127" t="s">
        <v>133</v>
      </c>
      <c r="DQ18" s="9"/>
      <c r="DR18" s="20">
        <v>2</v>
      </c>
      <c r="DS18" s="20">
        <v>2</v>
      </c>
      <c r="DT18" s="127">
        <v>1</v>
      </c>
      <c r="DU18" s="9" t="s">
        <v>209</v>
      </c>
      <c r="DV18" s="20">
        <v>1</v>
      </c>
      <c r="DW18" s="20">
        <v>1</v>
      </c>
      <c r="DX18" s="127">
        <v>1</v>
      </c>
      <c r="DY18" s="9" t="s">
        <v>209</v>
      </c>
      <c r="DZ18" s="9" t="s">
        <v>78</v>
      </c>
      <c r="EA18" s="9"/>
      <c r="EB18" s="9"/>
      <c r="EC18" s="9"/>
      <c r="ED18" s="9"/>
      <c r="EE18" s="9"/>
      <c r="EF18" s="124"/>
      <c r="EG18" s="9" t="s">
        <v>78</v>
      </c>
      <c r="EH18" s="9"/>
      <c r="EI18" s="9"/>
      <c r="EJ18" s="9"/>
      <c r="EK18" s="9"/>
      <c r="EL18" s="9"/>
      <c r="EM18" s="19"/>
      <c r="EN18" s="9" t="s">
        <v>78</v>
      </c>
      <c r="EO18" s="9"/>
      <c r="EP18" s="9"/>
      <c r="EQ18" s="9"/>
      <c r="ER18" s="9"/>
      <c r="ES18" s="9"/>
      <c r="ET18" s="212"/>
      <c r="EU18" s="9" t="s">
        <v>78</v>
      </c>
      <c r="EV18" s="9"/>
      <c r="EW18" s="9"/>
      <c r="EX18" s="19"/>
      <c r="EY18" s="9" t="s">
        <v>78</v>
      </c>
      <c r="EZ18" s="9"/>
      <c r="FA18" s="9"/>
      <c r="FB18" s="19"/>
      <c r="FC18" s="9"/>
      <c r="FD18" s="9" t="s">
        <v>78</v>
      </c>
      <c r="FE18" s="9"/>
      <c r="FF18" s="19"/>
    </row>
    <row r="19" spans="1:162" s="27" customFormat="1" ht="26">
      <c r="A19" s="24" t="s">
        <v>102</v>
      </c>
      <c r="B19" s="69" t="s">
        <v>103</v>
      </c>
      <c r="C19" s="25" t="s">
        <v>78</v>
      </c>
      <c r="D19" s="25"/>
      <c r="E19" s="25" t="s">
        <v>210</v>
      </c>
      <c r="F19" s="25" t="s">
        <v>78</v>
      </c>
      <c r="G19" s="25"/>
      <c r="H19" s="25" t="s">
        <v>210</v>
      </c>
      <c r="I19" s="25" t="s">
        <v>78</v>
      </c>
      <c r="J19" s="25"/>
      <c r="K19" s="25" t="s">
        <v>210</v>
      </c>
      <c r="L19" s="25" t="s">
        <v>78</v>
      </c>
      <c r="M19" s="25"/>
      <c r="N19" s="25" t="s">
        <v>210</v>
      </c>
      <c r="O19" s="25" t="s">
        <v>78</v>
      </c>
      <c r="P19" s="25"/>
      <c r="Q19" s="25" t="s">
        <v>210</v>
      </c>
      <c r="R19" s="25" t="s">
        <v>78</v>
      </c>
      <c r="S19" s="25"/>
      <c r="T19" s="25" t="s">
        <v>210</v>
      </c>
      <c r="U19" s="25"/>
      <c r="V19" s="25"/>
      <c r="W19" s="25"/>
      <c r="X19" s="188" t="s">
        <v>78</v>
      </c>
      <c r="Y19" s="188"/>
      <c r="Z19" s="25" t="s">
        <v>210</v>
      </c>
      <c r="AA19" s="25"/>
      <c r="AB19" s="25"/>
      <c r="AC19" s="25"/>
      <c r="AD19" s="25" t="s">
        <v>78</v>
      </c>
      <c r="AE19" s="25"/>
      <c r="AF19" s="25" t="s">
        <v>210</v>
      </c>
      <c r="AG19" s="25" t="s">
        <v>78</v>
      </c>
      <c r="AH19" s="25"/>
      <c r="AI19" s="25" t="s">
        <v>209</v>
      </c>
      <c r="AJ19" s="25" t="s">
        <v>78</v>
      </c>
      <c r="AK19" s="25"/>
      <c r="AL19" s="25" t="s">
        <v>208</v>
      </c>
      <c r="AM19" s="25" t="s">
        <v>78</v>
      </c>
      <c r="AN19" s="25"/>
      <c r="AO19" s="25" t="s">
        <v>210</v>
      </c>
      <c r="AP19" s="26">
        <v>0</v>
      </c>
      <c r="AQ19" s="26">
        <v>0</v>
      </c>
      <c r="AR19" s="189" t="s">
        <v>133</v>
      </c>
      <c r="AS19" s="25"/>
      <c r="AT19" s="26">
        <v>1</v>
      </c>
      <c r="AU19" s="26">
        <v>1</v>
      </c>
      <c r="AV19" s="190">
        <v>1</v>
      </c>
      <c r="AW19" s="25" t="s">
        <v>210</v>
      </c>
      <c r="AX19" s="26">
        <v>0</v>
      </c>
      <c r="AY19" s="26">
        <v>0</v>
      </c>
      <c r="AZ19" s="190" t="s">
        <v>133</v>
      </c>
      <c r="BA19" s="25"/>
      <c r="BB19" s="26">
        <v>0</v>
      </c>
      <c r="BC19" s="26">
        <v>0</v>
      </c>
      <c r="BD19" s="190" t="s">
        <v>133</v>
      </c>
      <c r="BE19" s="25"/>
      <c r="BF19" s="26">
        <v>0</v>
      </c>
      <c r="BG19" s="26">
        <v>0</v>
      </c>
      <c r="BH19" s="190" t="s">
        <v>133</v>
      </c>
      <c r="BI19" s="25"/>
      <c r="BJ19" s="26">
        <v>0</v>
      </c>
      <c r="BK19" s="26">
        <v>0</v>
      </c>
      <c r="BL19" s="190" t="s">
        <v>133</v>
      </c>
      <c r="BM19" s="25"/>
      <c r="BN19" s="26">
        <v>0</v>
      </c>
      <c r="BO19" s="26">
        <v>0</v>
      </c>
      <c r="BP19" s="190" t="s">
        <v>133</v>
      </c>
      <c r="BQ19" s="25"/>
      <c r="BR19" s="26">
        <v>0</v>
      </c>
      <c r="BS19" s="26">
        <v>0</v>
      </c>
      <c r="BT19" s="190" t="s">
        <v>133</v>
      </c>
      <c r="BU19" s="25"/>
      <c r="BV19" s="26">
        <v>0</v>
      </c>
      <c r="BW19" s="26">
        <v>0</v>
      </c>
      <c r="BX19" s="190" t="s">
        <v>133</v>
      </c>
      <c r="BY19" s="25"/>
      <c r="BZ19" s="26">
        <v>1</v>
      </c>
      <c r="CA19" s="26">
        <v>0</v>
      </c>
      <c r="CB19" s="190">
        <v>0</v>
      </c>
      <c r="CC19" s="25"/>
      <c r="CD19" s="26">
        <v>30</v>
      </c>
      <c r="CE19" s="26">
        <v>28</v>
      </c>
      <c r="CF19" s="190">
        <v>0.93333333333333335</v>
      </c>
      <c r="CG19" s="25" t="s">
        <v>210</v>
      </c>
      <c r="CH19" s="26">
        <v>334</v>
      </c>
      <c r="CI19" s="26">
        <v>6</v>
      </c>
      <c r="CJ19" s="190">
        <v>1.7964071856287425E-2</v>
      </c>
      <c r="CK19" s="25" t="s">
        <v>210</v>
      </c>
      <c r="CL19" s="26">
        <v>0</v>
      </c>
      <c r="CM19" s="26">
        <v>0</v>
      </c>
      <c r="CN19" s="190" t="s">
        <v>133</v>
      </c>
      <c r="CO19" s="25"/>
      <c r="CP19" s="26">
        <v>0</v>
      </c>
      <c r="CQ19" s="26">
        <v>0</v>
      </c>
      <c r="CR19" s="190" t="s">
        <v>133</v>
      </c>
      <c r="CS19" s="25"/>
      <c r="CT19" s="26">
        <v>2</v>
      </c>
      <c r="CU19" s="26">
        <v>0</v>
      </c>
      <c r="CV19" s="190">
        <v>0</v>
      </c>
      <c r="CW19" s="25"/>
      <c r="CX19" s="26">
        <v>9</v>
      </c>
      <c r="CY19" s="26">
        <v>3</v>
      </c>
      <c r="CZ19" s="190">
        <v>0.33333333333333331</v>
      </c>
      <c r="DA19" s="25" t="s">
        <v>210</v>
      </c>
      <c r="DB19" s="26">
        <v>4</v>
      </c>
      <c r="DC19" s="26">
        <v>4</v>
      </c>
      <c r="DD19" s="190">
        <v>1</v>
      </c>
      <c r="DE19" s="25" t="s">
        <v>210</v>
      </c>
      <c r="DF19" s="26">
        <v>6</v>
      </c>
      <c r="DG19" s="26">
        <v>4</v>
      </c>
      <c r="DH19" s="190">
        <v>0.66666666666666663</v>
      </c>
      <c r="DI19" s="25" t="s">
        <v>210</v>
      </c>
      <c r="DJ19" s="26">
        <v>0</v>
      </c>
      <c r="DK19" s="26">
        <v>0</v>
      </c>
      <c r="DL19" s="190" t="s">
        <v>133</v>
      </c>
      <c r="DM19" s="25"/>
      <c r="DN19" s="26">
        <v>0</v>
      </c>
      <c r="DO19" s="26">
        <v>0</v>
      </c>
      <c r="DP19" s="190" t="s">
        <v>133</v>
      </c>
      <c r="DQ19" s="25"/>
      <c r="DR19" s="26">
        <v>7</v>
      </c>
      <c r="DS19" s="26">
        <v>2</v>
      </c>
      <c r="DT19" s="190">
        <v>0.2857142857142857</v>
      </c>
      <c r="DU19" s="25" t="s">
        <v>210</v>
      </c>
      <c r="DV19" s="26">
        <v>0</v>
      </c>
      <c r="DW19" s="26">
        <v>0</v>
      </c>
      <c r="DX19" s="190" t="s">
        <v>133</v>
      </c>
      <c r="DY19" s="25"/>
      <c r="DZ19" s="69" t="s">
        <v>78</v>
      </c>
      <c r="EA19" s="69"/>
      <c r="EB19" s="69"/>
      <c r="EC19" s="69"/>
      <c r="ED19" s="69"/>
      <c r="EE19" s="69"/>
      <c r="EF19" s="124"/>
      <c r="EG19" s="69" t="s">
        <v>78</v>
      </c>
      <c r="EH19" s="69"/>
      <c r="EI19" s="69"/>
      <c r="EJ19" s="69"/>
      <c r="EK19" s="69"/>
      <c r="EL19" s="69"/>
      <c r="EM19" s="19"/>
      <c r="EN19" s="69" t="s">
        <v>78</v>
      </c>
      <c r="EO19" s="69"/>
      <c r="EP19" s="69"/>
      <c r="EQ19" s="69"/>
      <c r="ER19" s="69"/>
      <c r="ES19" s="69"/>
      <c r="ET19" s="213"/>
      <c r="EU19" s="69" t="s">
        <v>78</v>
      </c>
      <c r="EV19" s="69"/>
      <c r="EW19" s="69"/>
      <c r="EX19" s="19"/>
      <c r="EY19" s="69" t="s">
        <v>78</v>
      </c>
      <c r="EZ19" s="69"/>
      <c r="FA19" s="69"/>
      <c r="FB19" s="19"/>
      <c r="FC19" s="9"/>
      <c r="FD19" s="69" t="s">
        <v>117</v>
      </c>
      <c r="FE19" s="69"/>
      <c r="FF19" s="19"/>
    </row>
    <row r="20" spans="1:162" s="21" customFormat="1" ht="26">
      <c r="A20" s="18" t="s">
        <v>104</v>
      </c>
      <c r="B20" s="31" t="s">
        <v>105</v>
      </c>
      <c r="C20" s="9" t="s">
        <v>78</v>
      </c>
      <c r="D20" s="9"/>
      <c r="E20" s="9" t="s">
        <v>208</v>
      </c>
      <c r="F20" s="9" t="s">
        <v>78</v>
      </c>
      <c r="G20" s="9"/>
      <c r="H20" s="9" t="s">
        <v>208</v>
      </c>
      <c r="I20" s="9" t="s">
        <v>78</v>
      </c>
      <c r="J20" s="9"/>
      <c r="K20" s="9" t="s">
        <v>208</v>
      </c>
      <c r="L20" s="9" t="s">
        <v>78</v>
      </c>
      <c r="M20" s="9"/>
      <c r="N20" s="9" t="s">
        <v>208</v>
      </c>
      <c r="O20" s="9" t="s">
        <v>78</v>
      </c>
      <c r="P20" s="9"/>
      <c r="Q20" s="9" t="s">
        <v>210</v>
      </c>
      <c r="R20" s="9" t="s">
        <v>78</v>
      </c>
      <c r="S20" s="9"/>
      <c r="T20" s="9" t="s">
        <v>210</v>
      </c>
      <c r="U20" s="9" t="s">
        <v>78</v>
      </c>
      <c r="V20" s="9"/>
      <c r="W20" s="9" t="s">
        <v>210</v>
      </c>
      <c r="X20" s="126" t="s">
        <v>78</v>
      </c>
      <c r="Y20" s="126"/>
      <c r="Z20" s="9" t="s">
        <v>210</v>
      </c>
      <c r="AA20" s="9" t="s">
        <v>78</v>
      </c>
      <c r="AB20" s="9"/>
      <c r="AC20" s="9" t="s">
        <v>208</v>
      </c>
      <c r="AD20" s="9" t="s">
        <v>78</v>
      </c>
      <c r="AE20" s="9"/>
      <c r="AF20" s="9" t="s">
        <v>210</v>
      </c>
      <c r="AG20" s="9" t="s">
        <v>78</v>
      </c>
      <c r="AH20" s="9"/>
      <c r="AI20" s="9" t="s">
        <v>210</v>
      </c>
      <c r="AJ20" s="9" t="s">
        <v>78</v>
      </c>
      <c r="AK20" s="9"/>
      <c r="AL20" s="9" t="s">
        <v>208</v>
      </c>
      <c r="AM20" s="9" t="s">
        <v>78</v>
      </c>
      <c r="AN20" s="9"/>
      <c r="AO20" s="110" t="s">
        <v>210</v>
      </c>
      <c r="AP20" s="108">
        <v>1</v>
      </c>
      <c r="AQ20" s="20">
        <v>1</v>
      </c>
      <c r="AR20" s="186">
        <v>1</v>
      </c>
      <c r="AS20" s="9" t="s">
        <v>210</v>
      </c>
      <c r="AT20" s="20">
        <v>3</v>
      </c>
      <c r="AU20" s="20">
        <v>3</v>
      </c>
      <c r="AV20" s="127">
        <v>1</v>
      </c>
      <c r="AW20" s="9" t="s">
        <v>210</v>
      </c>
      <c r="AX20" s="20">
        <v>1</v>
      </c>
      <c r="AY20" s="20">
        <v>1</v>
      </c>
      <c r="AZ20" s="127">
        <v>1</v>
      </c>
      <c r="BA20" s="9" t="s">
        <v>210</v>
      </c>
      <c r="BB20" s="20">
        <v>0</v>
      </c>
      <c r="BC20" s="20">
        <v>0</v>
      </c>
      <c r="BD20" s="127" t="s">
        <v>133</v>
      </c>
      <c r="BE20" s="9"/>
      <c r="BF20" s="20">
        <v>0</v>
      </c>
      <c r="BG20" s="20">
        <v>0</v>
      </c>
      <c r="BH20" s="127" t="s">
        <v>133</v>
      </c>
      <c r="BI20" s="9"/>
      <c r="BJ20" s="20">
        <v>0</v>
      </c>
      <c r="BK20" s="20">
        <v>0</v>
      </c>
      <c r="BL20" s="127" t="s">
        <v>133</v>
      </c>
      <c r="BM20" s="9"/>
      <c r="BN20" s="20">
        <v>0</v>
      </c>
      <c r="BO20" s="20">
        <v>0</v>
      </c>
      <c r="BP20" s="127" t="s">
        <v>133</v>
      </c>
      <c r="BQ20" s="9"/>
      <c r="BR20" s="20">
        <v>1</v>
      </c>
      <c r="BS20" s="20">
        <v>1</v>
      </c>
      <c r="BT20" s="127">
        <v>1</v>
      </c>
      <c r="BU20" s="9" t="s">
        <v>210</v>
      </c>
      <c r="BV20" s="20">
        <v>1</v>
      </c>
      <c r="BW20" s="20">
        <v>1</v>
      </c>
      <c r="BX20" s="127">
        <v>1</v>
      </c>
      <c r="BY20" s="9" t="s">
        <v>210</v>
      </c>
      <c r="BZ20" s="20">
        <v>0</v>
      </c>
      <c r="CA20" s="20">
        <v>0</v>
      </c>
      <c r="CB20" s="127" t="s">
        <v>133</v>
      </c>
      <c r="CC20" s="9"/>
      <c r="CD20" s="20">
        <v>12</v>
      </c>
      <c r="CE20" s="20">
        <v>10</v>
      </c>
      <c r="CF20" s="127">
        <v>0.83333333333333337</v>
      </c>
      <c r="CG20" s="9" t="s">
        <v>210</v>
      </c>
      <c r="CH20" s="20">
        <v>144</v>
      </c>
      <c r="CI20" s="20">
        <v>0</v>
      </c>
      <c r="CJ20" s="127">
        <v>0</v>
      </c>
      <c r="CK20" s="9"/>
      <c r="CL20" s="20">
        <v>1</v>
      </c>
      <c r="CM20" s="20">
        <v>1</v>
      </c>
      <c r="CN20" s="127">
        <v>1</v>
      </c>
      <c r="CO20" s="9" t="s">
        <v>210</v>
      </c>
      <c r="CP20" s="20">
        <v>0</v>
      </c>
      <c r="CQ20" s="20">
        <v>0</v>
      </c>
      <c r="CR20" s="127" t="s">
        <v>133</v>
      </c>
      <c r="CS20" s="9"/>
      <c r="CT20" s="20">
        <v>3</v>
      </c>
      <c r="CU20" s="20">
        <v>0</v>
      </c>
      <c r="CV20" s="127">
        <v>0</v>
      </c>
      <c r="CW20" s="9"/>
      <c r="CX20" s="20">
        <v>5</v>
      </c>
      <c r="CY20" s="20">
        <v>1</v>
      </c>
      <c r="CZ20" s="127">
        <v>0.2</v>
      </c>
      <c r="DA20" s="9" t="s">
        <v>210</v>
      </c>
      <c r="DB20" s="20">
        <v>4</v>
      </c>
      <c r="DC20" s="20">
        <v>4</v>
      </c>
      <c r="DD20" s="127">
        <v>1</v>
      </c>
      <c r="DE20" s="9" t="s">
        <v>210</v>
      </c>
      <c r="DF20" s="20">
        <v>5</v>
      </c>
      <c r="DG20" s="20">
        <v>5</v>
      </c>
      <c r="DH20" s="127">
        <v>1</v>
      </c>
      <c r="DI20" s="9" t="s">
        <v>210</v>
      </c>
      <c r="DJ20" s="20">
        <v>0</v>
      </c>
      <c r="DK20" s="20">
        <v>0</v>
      </c>
      <c r="DL20" s="127" t="s">
        <v>133</v>
      </c>
      <c r="DM20" s="9"/>
      <c r="DN20" s="20">
        <v>0</v>
      </c>
      <c r="DO20" s="20">
        <v>0</v>
      </c>
      <c r="DP20" s="127" t="s">
        <v>133</v>
      </c>
      <c r="DQ20" s="9"/>
      <c r="DR20" s="191">
        <v>1</v>
      </c>
      <c r="DS20" s="20">
        <v>0</v>
      </c>
      <c r="DT20" s="127">
        <v>0</v>
      </c>
      <c r="DU20" s="9"/>
      <c r="DV20" s="20">
        <v>0</v>
      </c>
      <c r="DW20" s="20">
        <v>0</v>
      </c>
      <c r="DX20" s="127" t="s">
        <v>133</v>
      </c>
      <c r="DY20" s="9"/>
      <c r="DZ20" s="9" t="s">
        <v>78</v>
      </c>
      <c r="EA20" s="9"/>
      <c r="EB20" s="9"/>
      <c r="EC20" s="9"/>
      <c r="ED20" s="9"/>
      <c r="EE20" s="9"/>
      <c r="EF20" s="124"/>
      <c r="EG20" s="9" t="s">
        <v>78</v>
      </c>
      <c r="EH20" s="9"/>
      <c r="EI20" s="9"/>
      <c r="EJ20" s="9"/>
      <c r="EK20" s="9"/>
      <c r="EL20" s="9"/>
      <c r="EM20" s="19"/>
      <c r="EN20" s="9" t="s">
        <v>78</v>
      </c>
      <c r="EO20" s="9"/>
      <c r="EP20" s="9"/>
      <c r="EQ20" s="9"/>
      <c r="ER20" s="9"/>
      <c r="ES20" s="9"/>
      <c r="ET20" s="212"/>
      <c r="EU20" s="9" t="s">
        <v>78</v>
      </c>
      <c r="EV20" s="9"/>
      <c r="EW20" s="9"/>
      <c r="EX20" s="19"/>
      <c r="EY20" s="9" t="s">
        <v>78</v>
      </c>
      <c r="EZ20" s="9"/>
      <c r="FA20" s="9"/>
      <c r="FB20" s="19"/>
      <c r="FC20" s="9" t="s">
        <v>78</v>
      </c>
      <c r="FD20" s="9"/>
      <c r="FE20" s="9"/>
      <c r="FF20" s="19"/>
    </row>
    <row r="21" spans="1:162" s="21" customFormat="1" ht="26">
      <c r="A21" s="18" t="s">
        <v>106</v>
      </c>
      <c r="B21" s="9" t="s">
        <v>107</v>
      </c>
      <c r="C21" s="168" t="s">
        <v>78</v>
      </c>
      <c r="D21" s="168"/>
      <c r="E21" s="168" t="s">
        <v>215</v>
      </c>
      <c r="F21" s="168" t="s">
        <v>78</v>
      </c>
      <c r="G21" s="168"/>
      <c r="H21" s="168" t="s">
        <v>215</v>
      </c>
      <c r="I21" s="168" t="s">
        <v>78</v>
      </c>
      <c r="J21" s="168"/>
      <c r="K21" s="168" t="s">
        <v>215</v>
      </c>
      <c r="L21" s="168" t="s">
        <v>78</v>
      </c>
      <c r="M21" s="168"/>
      <c r="N21" s="168" t="s">
        <v>215</v>
      </c>
      <c r="O21" s="168" t="s">
        <v>78</v>
      </c>
      <c r="P21" s="168"/>
      <c r="Q21" s="168" t="s">
        <v>215</v>
      </c>
      <c r="R21" s="168" t="s">
        <v>78</v>
      </c>
      <c r="S21" s="168"/>
      <c r="T21" s="168" t="s">
        <v>216</v>
      </c>
      <c r="U21" s="168" t="s">
        <v>78</v>
      </c>
      <c r="V21" s="168"/>
      <c r="W21" s="168" t="s">
        <v>216</v>
      </c>
      <c r="X21" s="192" t="s">
        <v>78</v>
      </c>
      <c r="Y21" s="192"/>
      <c r="Z21" s="168" t="s">
        <v>215</v>
      </c>
      <c r="AA21" s="168" t="s">
        <v>78</v>
      </c>
      <c r="AB21" s="168"/>
      <c r="AC21" s="168" t="s">
        <v>216</v>
      </c>
      <c r="AD21" s="168" t="s">
        <v>78</v>
      </c>
      <c r="AE21" s="168"/>
      <c r="AF21" s="168" t="s">
        <v>215</v>
      </c>
      <c r="AG21" s="168" t="s">
        <v>78</v>
      </c>
      <c r="AH21" s="168"/>
      <c r="AI21" s="168" t="s">
        <v>215</v>
      </c>
      <c r="AJ21" s="168" t="s">
        <v>78</v>
      </c>
      <c r="AK21" s="168"/>
      <c r="AL21" s="168" t="s">
        <v>215</v>
      </c>
      <c r="AM21" s="168" t="s">
        <v>78</v>
      </c>
      <c r="AN21" s="168"/>
      <c r="AO21" s="168" t="s">
        <v>215</v>
      </c>
      <c r="AP21" s="174">
        <v>5</v>
      </c>
      <c r="AQ21" s="174">
        <v>5</v>
      </c>
      <c r="AR21" s="193">
        <v>1</v>
      </c>
      <c r="AS21" s="168" t="s">
        <v>210</v>
      </c>
      <c r="AT21" s="174">
        <v>6</v>
      </c>
      <c r="AU21" s="174">
        <v>6</v>
      </c>
      <c r="AV21" s="194">
        <v>1</v>
      </c>
      <c r="AW21" s="168" t="s">
        <v>210</v>
      </c>
      <c r="AX21" s="174">
        <v>1</v>
      </c>
      <c r="AY21" s="174">
        <v>1</v>
      </c>
      <c r="AZ21" s="194">
        <v>1</v>
      </c>
      <c r="BA21" s="168" t="s">
        <v>210</v>
      </c>
      <c r="BB21" s="174">
        <v>0</v>
      </c>
      <c r="BC21" s="174">
        <v>0</v>
      </c>
      <c r="BD21" s="194" t="s">
        <v>133</v>
      </c>
      <c r="BE21" s="168"/>
      <c r="BF21" s="174">
        <v>0</v>
      </c>
      <c r="BG21" s="174">
        <v>0</v>
      </c>
      <c r="BH21" s="194" t="s">
        <v>133</v>
      </c>
      <c r="BI21" s="168"/>
      <c r="BJ21" s="174">
        <v>0</v>
      </c>
      <c r="BK21" s="174">
        <v>0</v>
      </c>
      <c r="BL21" s="194" t="s">
        <v>133</v>
      </c>
      <c r="BM21" s="168"/>
      <c r="BN21" s="174">
        <v>0</v>
      </c>
      <c r="BO21" s="174">
        <v>0</v>
      </c>
      <c r="BP21" s="194" t="s">
        <v>133</v>
      </c>
      <c r="BQ21" s="168"/>
      <c r="BR21" s="174">
        <v>0</v>
      </c>
      <c r="BS21" s="174">
        <v>0</v>
      </c>
      <c r="BT21" s="194" t="s">
        <v>133</v>
      </c>
      <c r="BU21" s="168"/>
      <c r="BV21" s="174">
        <v>3</v>
      </c>
      <c r="BW21" s="174">
        <v>3</v>
      </c>
      <c r="BX21" s="194">
        <v>1</v>
      </c>
      <c r="BY21" s="168" t="s">
        <v>210</v>
      </c>
      <c r="BZ21" s="174">
        <v>1</v>
      </c>
      <c r="CA21" s="174">
        <v>0</v>
      </c>
      <c r="CB21" s="194">
        <v>0</v>
      </c>
      <c r="CC21" s="168"/>
      <c r="CD21" s="174">
        <v>68</v>
      </c>
      <c r="CE21" s="174">
        <v>66</v>
      </c>
      <c r="CF21" s="194">
        <v>0.97058823529411764</v>
      </c>
      <c r="CG21" s="168" t="s">
        <v>210</v>
      </c>
      <c r="CH21" s="174">
        <v>1493</v>
      </c>
      <c r="CI21" s="174">
        <v>1493</v>
      </c>
      <c r="CJ21" s="194">
        <v>1</v>
      </c>
      <c r="CK21" s="168" t="s">
        <v>210</v>
      </c>
      <c r="CL21" s="174">
        <v>6</v>
      </c>
      <c r="CM21" s="174">
        <v>6</v>
      </c>
      <c r="CN21" s="194">
        <v>1</v>
      </c>
      <c r="CO21" s="168" t="s">
        <v>210</v>
      </c>
      <c r="CP21" s="174">
        <v>10</v>
      </c>
      <c r="CQ21" s="174">
        <v>9</v>
      </c>
      <c r="CR21" s="194">
        <v>0.9</v>
      </c>
      <c r="CS21" s="168" t="s">
        <v>210</v>
      </c>
      <c r="CT21" s="174">
        <v>2</v>
      </c>
      <c r="CU21" s="174">
        <v>0</v>
      </c>
      <c r="CV21" s="194">
        <v>0</v>
      </c>
      <c r="CW21" s="168"/>
      <c r="CX21" s="174">
        <v>10</v>
      </c>
      <c r="CY21" s="174">
        <v>10</v>
      </c>
      <c r="CZ21" s="194">
        <v>1</v>
      </c>
      <c r="DA21" s="168" t="s">
        <v>210</v>
      </c>
      <c r="DB21" s="174">
        <v>4</v>
      </c>
      <c r="DC21" s="174">
        <v>3</v>
      </c>
      <c r="DD21" s="194">
        <v>0.75</v>
      </c>
      <c r="DE21" s="168" t="s">
        <v>210</v>
      </c>
      <c r="DF21" s="174">
        <v>0</v>
      </c>
      <c r="DG21" s="174">
        <v>0</v>
      </c>
      <c r="DH21" s="194" t="s">
        <v>133</v>
      </c>
      <c r="DI21" s="168"/>
      <c r="DJ21" s="174">
        <v>0</v>
      </c>
      <c r="DK21" s="174">
        <v>0</v>
      </c>
      <c r="DL21" s="194" t="s">
        <v>133</v>
      </c>
      <c r="DM21" s="168"/>
      <c r="DN21" s="174">
        <v>0</v>
      </c>
      <c r="DO21" s="174">
        <v>0</v>
      </c>
      <c r="DP21" s="194" t="s">
        <v>133</v>
      </c>
      <c r="DQ21" s="168"/>
      <c r="DR21" s="174">
        <v>7</v>
      </c>
      <c r="DS21" s="174">
        <v>3</v>
      </c>
      <c r="DT21" s="194">
        <v>0.42857142857142855</v>
      </c>
      <c r="DU21" s="168" t="s">
        <v>210</v>
      </c>
      <c r="DV21" s="174">
        <v>0</v>
      </c>
      <c r="DW21" s="174">
        <v>0</v>
      </c>
      <c r="DX21" s="194" t="s">
        <v>133</v>
      </c>
      <c r="DY21" s="168"/>
      <c r="DZ21" s="9" t="s">
        <v>78</v>
      </c>
      <c r="EA21" s="9"/>
      <c r="EB21" s="9"/>
      <c r="EC21" s="9"/>
      <c r="ED21" s="9"/>
      <c r="EE21" s="9"/>
      <c r="EF21" s="124"/>
      <c r="EG21" s="9" t="s">
        <v>78</v>
      </c>
      <c r="EH21" s="9"/>
      <c r="EI21" s="9"/>
      <c r="EJ21" s="9"/>
      <c r="EK21" s="9"/>
      <c r="EL21" s="9"/>
      <c r="EM21" s="19"/>
      <c r="EN21" s="9" t="s">
        <v>78</v>
      </c>
      <c r="EO21" s="9"/>
      <c r="EP21" s="9"/>
      <c r="EQ21" s="9"/>
      <c r="ER21" s="9"/>
      <c r="ES21" s="9"/>
      <c r="ET21" s="212"/>
      <c r="EU21" s="9" t="s">
        <v>78</v>
      </c>
      <c r="EV21" s="9"/>
      <c r="EW21" s="9"/>
      <c r="EX21" s="19"/>
      <c r="EY21" s="9" t="s">
        <v>78</v>
      </c>
      <c r="EZ21" s="9"/>
      <c r="FA21" s="9"/>
      <c r="FB21" s="19"/>
      <c r="FC21" s="9"/>
      <c r="FD21" s="9" t="s">
        <v>78</v>
      </c>
      <c r="FE21" s="9"/>
      <c r="FF21" s="19"/>
    </row>
    <row r="22" spans="1:162" s="21" customFormat="1" ht="117">
      <c r="A22" s="18" t="s">
        <v>108</v>
      </c>
      <c r="B22" s="9" t="s">
        <v>109</v>
      </c>
      <c r="C22" s="9" t="s">
        <v>78</v>
      </c>
      <c r="D22" s="9"/>
      <c r="E22" s="9" t="s">
        <v>209</v>
      </c>
      <c r="F22" s="9" t="s">
        <v>78</v>
      </c>
      <c r="G22" s="9"/>
      <c r="H22" s="9" t="s">
        <v>211</v>
      </c>
      <c r="I22" s="9" t="s">
        <v>78</v>
      </c>
      <c r="J22" s="28"/>
      <c r="K22" s="9" t="s">
        <v>211</v>
      </c>
      <c r="L22" s="9"/>
      <c r="M22" s="9" t="s">
        <v>78</v>
      </c>
      <c r="N22" s="9"/>
      <c r="O22" s="9" t="s">
        <v>78</v>
      </c>
      <c r="P22" s="28"/>
      <c r="Q22" s="9" t="s">
        <v>210</v>
      </c>
      <c r="R22" s="9" t="s">
        <v>78</v>
      </c>
      <c r="S22" s="9"/>
      <c r="T22" s="9" t="s">
        <v>208</v>
      </c>
      <c r="U22" s="9"/>
      <c r="V22" s="9"/>
      <c r="W22" s="9"/>
      <c r="X22" s="126" t="s">
        <v>78</v>
      </c>
      <c r="Y22" s="126"/>
      <c r="Z22" s="9" t="s">
        <v>210</v>
      </c>
      <c r="AA22" s="9" t="s">
        <v>78</v>
      </c>
      <c r="AB22" s="9"/>
      <c r="AC22" s="9" t="s">
        <v>210</v>
      </c>
      <c r="AD22" s="9" t="s">
        <v>78</v>
      </c>
      <c r="AE22" s="9"/>
      <c r="AF22" s="9" t="s">
        <v>211</v>
      </c>
      <c r="AG22" s="9" t="s">
        <v>78</v>
      </c>
      <c r="AH22" s="9"/>
      <c r="AI22" s="9" t="s">
        <v>209</v>
      </c>
      <c r="AJ22" s="9" t="s">
        <v>78</v>
      </c>
      <c r="AK22" s="9"/>
      <c r="AL22" s="9" t="s">
        <v>208</v>
      </c>
      <c r="AM22" s="9" t="s">
        <v>78</v>
      </c>
      <c r="AN22" s="9"/>
      <c r="AO22" s="9" t="s">
        <v>210</v>
      </c>
      <c r="AP22" s="20">
        <v>4</v>
      </c>
      <c r="AQ22" s="20">
        <v>3</v>
      </c>
      <c r="AR22" s="186">
        <v>0.75</v>
      </c>
      <c r="AS22" s="9" t="s">
        <v>209</v>
      </c>
      <c r="AT22" s="20">
        <v>22</v>
      </c>
      <c r="AU22" s="20">
        <v>21</v>
      </c>
      <c r="AV22" s="127">
        <v>0.95454545454545459</v>
      </c>
      <c r="AW22" s="9" t="s">
        <v>209</v>
      </c>
      <c r="AX22" s="20">
        <v>4</v>
      </c>
      <c r="AY22" s="20">
        <v>3</v>
      </c>
      <c r="AZ22" s="127">
        <v>0.75</v>
      </c>
      <c r="BA22" s="9" t="s">
        <v>209</v>
      </c>
      <c r="BB22" s="20">
        <v>0</v>
      </c>
      <c r="BC22" s="20">
        <v>0</v>
      </c>
      <c r="BD22" s="127" t="s">
        <v>133</v>
      </c>
      <c r="BE22" s="9"/>
      <c r="BF22" s="20">
        <v>0</v>
      </c>
      <c r="BG22" s="20">
        <v>0</v>
      </c>
      <c r="BH22" s="127" t="s">
        <v>133</v>
      </c>
      <c r="BI22" s="9"/>
      <c r="BJ22" s="20">
        <v>1</v>
      </c>
      <c r="BK22" s="20">
        <v>1</v>
      </c>
      <c r="BL22" s="127">
        <v>1</v>
      </c>
      <c r="BM22" s="9" t="s">
        <v>209</v>
      </c>
      <c r="BN22" s="20">
        <v>0</v>
      </c>
      <c r="BO22" s="20">
        <v>0</v>
      </c>
      <c r="BP22" s="127" t="s">
        <v>133</v>
      </c>
      <c r="BQ22" s="9"/>
      <c r="BR22" s="20">
        <v>1</v>
      </c>
      <c r="BS22" s="20">
        <v>1</v>
      </c>
      <c r="BT22" s="127">
        <v>1</v>
      </c>
      <c r="BU22" s="9" t="s">
        <v>209</v>
      </c>
      <c r="BV22" s="20">
        <v>0</v>
      </c>
      <c r="BW22" s="20">
        <v>0</v>
      </c>
      <c r="BX22" s="127" t="s">
        <v>133</v>
      </c>
      <c r="BY22" s="9"/>
      <c r="BZ22" s="20">
        <v>0</v>
      </c>
      <c r="CA22" s="20">
        <v>0</v>
      </c>
      <c r="CB22" s="127" t="s">
        <v>133</v>
      </c>
      <c r="CC22" s="9"/>
      <c r="CD22" s="20">
        <v>22</v>
      </c>
      <c r="CE22" s="20">
        <v>22</v>
      </c>
      <c r="CF22" s="127">
        <v>1</v>
      </c>
      <c r="CG22" s="9" t="s">
        <v>209</v>
      </c>
      <c r="CH22" s="20">
        <v>200</v>
      </c>
      <c r="CI22" s="20">
        <v>200</v>
      </c>
      <c r="CJ22" s="127">
        <v>1</v>
      </c>
      <c r="CK22" s="9" t="s">
        <v>209</v>
      </c>
      <c r="CL22" s="20">
        <v>39</v>
      </c>
      <c r="CM22" s="20">
        <v>36</v>
      </c>
      <c r="CN22" s="127">
        <v>0.92307692307692313</v>
      </c>
      <c r="CO22" s="9" t="s">
        <v>209</v>
      </c>
      <c r="CP22" s="20">
        <v>0</v>
      </c>
      <c r="CQ22" s="20">
        <v>0</v>
      </c>
      <c r="CR22" s="127" t="s">
        <v>133</v>
      </c>
      <c r="CS22" s="9"/>
      <c r="CT22" s="20">
        <v>2</v>
      </c>
      <c r="CU22" s="20">
        <v>0</v>
      </c>
      <c r="CV22" s="127">
        <v>0</v>
      </c>
      <c r="CW22" s="9"/>
      <c r="CX22" s="20">
        <v>9</v>
      </c>
      <c r="CY22" s="20">
        <v>5</v>
      </c>
      <c r="CZ22" s="127">
        <v>0.55555555555555558</v>
      </c>
      <c r="DA22" s="9" t="s">
        <v>209</v>
      </c>
      <c r="DB22" s="20">
        <v>5</v>
      </c>
      <c r="DC22" s="20">
        <v>5</v>
      </c>
      <c r="DD22" s="127">
        <v>1</v>
      </c>
      <c r="DE22" s="9" t="s">
        <v>209</v>
      </c>
      <c r="DF22" s="20">
        <v>2</v>
      </c>
      <c r="DG22" s="20">
        <v>2</v>
      </c>
      <c r="DH22" s="127">
        <v>1</v>
      </c>
      <c r="DI22" s="9" t="s">
        <v>209</v>
      </c>
      <c r="DJ22" s="20">
        <v>0</v>
      </c>
      <c r="DK22" s="20">
        <v>0</v>
      </c>
      <c r="DL22" s="127" t="s">
        <v>133</v>
      </c>
      <c r="DM22" s="9"/>
      <c r="DN22" s="20">
        <v>0</v>
      </c>
      <c r="DO22" s="20">
        <v>0</v>
      </c>
      <c r="DP22" s="127" t="s">
        <v>133</v>
      </c>
      <c r="DQ22" s="9"/>
      <c r="DR22" s="20">
        <v>7</v>
      </c>
      <c r="DS22" s="20">
        <v>5</v>
      </c>
      <c r="DT22" s="127">
        <v>0.7142857142857143</v>
      </c>
      <c r="DU22" s="9" t="s">
        <v>209</v>
      </c>
      <c r="DV22" s="20">
        <v>0</v>
      </c>
      <c r="DW22" s="20">
        <v>0</v>
      </c>
      <c r="DX22" s="127" t="s">
        <v>133</v>
      </c>
      <c r="DY22" s="9"/>
      <c r="DZ22" s="9" t="s">
        <v>78</v>
      </c>
      <c r="EA22" s="9"/>
      <c r="EB22" s="9"/>
      <c r="EC22" s="9"/>
      <c r="ED22" s="9"/>
      <c r="EE22" s="9"/>
      <c r="EF22" s="124"/>
      <c r="EG22" s="9" t="s">
        <v>78</v>
      </c>
      <c r="EH22" s="9"/>
      <c r="EI22" s="9"/>
      <c r="EJ22" s="9"/>
      <c r="EK22" s="9"/>
      <c r="EL22" s="9"/>
      <c r="EM22" s="19"/>
      <c r="EN22" s="9"/>
      <c r="EO22" s="9"/>
      <c r="EP22" s="9"/>
      <c r="EQ22" s="9"/>
      <c r="ER22" s="9"/>
      <c r="ES22" s="9" t="s">
        <v>78</v>
      </c>
      <c r="ET22" s="212" t="s">
        <v>264</v>
      </c>
      <c r="EU22" s="9" t="s">
        <v>78</v>
      </c>
      <c r="EV22" s="9"/>
      <c r="EW22" s="9"/>
      <c r="EX22" s="19"/>
      <c r="EY22" s="9" t="s">
        <v>78</v>
      </c>
      <c r="EZ22" s="9"/>
      <c r="FA22" s="9"/>
      <c r="FB22" s="19"/>
      <c r="FC22" s="9"/>
      <c r="FD22" s="9"/>
      <c r="FE22" s="9"/>
      <c r="FF22" s="19"/>
    </row>
    <row r="23" spans="1:162" s="21" customFormat="1" ht="26">
      <c r="A23" s="18" t="s">
        <v>110</v>
      </c>
      <c r="B23" s="9" t="s">
        <v>111</v>
      </c>
      <c r="C23" s="32" t="s">
        <v>78</v>
      </c>
      <c r="D23" s="32"/>
      <c r="E23" s="32" t="s">
        <v>208</v>
      </c>
      <c r="F23" s="32" t="s">
        <v>78</v>
      </c>
      <c r="G23" s="32"/>
      <c r="H23" s="32" t="s">
        <v>208</v>
      </c>
      <c r="I23" s="32"/>
      <c r="J23" s="32"/>
      <c r="K23" s="32"/>
      <c r="L23" s="32" t="s">
        <v>78</v>
      </c>
      <c r="M23" s="32"/>
      <c r="N23" s="32" t="s">
        <v>208</v>
      </c>
      <c r="O23" s="32" t="s">
        <v>78</v>
      </c>
      <c r="P23" s="32"/>
      <c r="Q23" s="32" t="s">
        <v>208</v>
      </c>
      <c r="R23" s="32" t="s">
        <v>78</v>
      </c>
      <c r="S23" s="32"/>
      <c r="T23" s="32" t="s">
        <v>210</v>
      </c>
      <c r="U23" s="32" t="s">
        <v>78</v>
      </c>
      <c r="V23" s="32"/>
      <c r="W23" s="32" t="s">
        <v>210</v>
      </c>
      <c r="X23" s="195"/>
      <c r="Y23" s="195" t="s">
        <v>78</v>
      </c>
      <c r="Z23" s="32"/>
      <c r="AA23" s="32"/>
      <c r="AB23" s="32"/>
      <c r="AC23" s="32"/>
      <c r="AD23" s="32" t="s">
        <v>78</v>
      </c>
      <c r="AE23" s="32"/>
      <c r="AF23" s="32" t="s">
        <v>209</v>
      </c>
      <c r="AG23" s="32" t="s">
        <v>78</v>
      </c>
      <c r="AH23" s="32"/>
      <c r="AI23" s="32" t="s">
        <v>208</v>
      </c>
      <c r="AJ23" s="32" t="s">
        <v>78</v>
      </c>
      <c r="AK23" s="32"/>
      <c r="AL23" s="32" t="s">
        <v>208</v>
      </c>
      <c r="AM23" s="32" t="s">
        <v>78</v>
      </c>
      <c r="AN23" s="32"/>
      <c r="AO23" s="32" t="s">
        <v>209</v>
      </c>
      <c r="AP23" s="180">
        <v>2</v>
      </c>
      <c r="AQ23" s="180">
        <v>2</v>
      </c>
      <c r="AR23" s="196">
        <v>1</v>
      </c>
      <c r="AS23" s="32" t="s">
        <v>210</v>
      </c>
      <c r="AT23" s="180">
        <v>7</v>
      </c>
      <c r="AU23" s="180">
        <v>3</v>
      </c>
      <c r="AV23" s="197">
        <v>0.42857142857142855</v>
      </c>
      <c r="AW23" s="32" t="s">
        <v>210</v>
      </c>
      <c r="AX23" s="180">
        <v>2</v>
      </c>
      <c r="AY23" s="180">
        <v>1</v>
      </c>
      <c r="AZ23" s="197">
        <v>0.5</v>
      </c>
      <c r="BA23" s="32" t="s">
        <v>210</v>
      </c>
      <c r="BB23" s="180">
        <v>0</v>
      </c>
      <c r="BC23" s="180">
        <v>0</v>
      </c>
      <c r="BD23" s="197" t="s">
        <v>133</v>
      </c>
      <c r="BE23" s="32"/>
      <c r="BF23" s="180">
        <v>0</v>
      </c>
      <c r="BG23" s="180">
        <v>0</v>
      </c>
      <c r="BH23" s="197" t="s">
        <v>133</v>
      </c>
      <c r="BI23" s="32"/>
      <c r="BJ23" s="180">
        <v>0</v>
      </c>
      <c r="BK23" s="180">
        <v>0</v>
      </c>
      <c r="BL23" s="197" t="s">
        <v>133</v>
      </c>
      <c r="BM23" s="32"/>
      <c r="BN23" s="180">
        <v>1</v>
      </c>
      <c r="BO23" s="180">
        <v>1</v>
      </c>
      <c r="BP23" s="197">
        <v>1</v>
      </c>
      <c r="BQ23" s="32" t="s">
        <v>210</v>
      </c>
      <c r="BR23" s="180">
        <v>3</v>
      </c>
      <c r="BS23" s="180">
        <v>0</v>
      </c>
      <c r="BT23" s="197">
        <v>0</v>
      </c>
      <c r="BU23" s="32"/>
      <c r="BV23" s="180">
        <v>1</v>
      </c>
      <c r="BW23" s="180">
        <v>1</v>
      </c>
      <c r="BX23" s="197">
        <v>1</v>
      </c>
      <c r="BY23" s="32" t="s">
        <v>211</v>
      </c>
      <c r="BZ23" s="180">
        <v>1</v>
      </c>
      <c r="CA23" s="180">
        <v>0</v>
      </c>
      <c r="CB23" s="197">
        <v>0</v>
      </c>
      <c r="CC23" s="32"/>
      <c r="CD23" s="180">
        <v>12</v>
      </c>
      <c r="CE23" s="180">
        <v>12</v>
      </c>
      <c r="CF23" s="197">
        <v>1</v>
      </c>
      <c r="CG23" s="32" t="s">
        <v>210</v>
      </c>
      <c r="CH23" s="180">
        <v>80</v>
      </c>
      <c r="CI23" s="180">
        <v>0</v>
      </c>
      <c r="CJ23" s="197">
        <v>0</v>
      </c>
      <c r="CK23" s="32"/>
      <c r="CL23" s="180">
        <v>1</v>
      </c>
      <c r="CM23" s="180">
        <v>1</v>
      </c>
      <c r="CN23" s="197">
        <v>1</v>
      </c>
      <c r="CO23" s="32" t="s">
        <v>208</v>
      </c>
      <c r="CP23" s="180">
        <v>0</v>
      </c>
      <c r="CQ23" s="180">
        <v>0</v>
      </c>
      <c r="CR23" s="197" t="s">
        <v>133</v>
      </c>
      <c r="CS23" s="32"/>
      <c r="CT23" s="180">
        <v>2</v>
      </c>
      <c r="CU23" s="180">
        <v>0</v>
      </c>
      <c r="CV23" s="197">
        <v>0</v>
      </c>
      <c r="CW23" s="32"/>
      <c r="CX23" s="180">
        <v>7</v>
      </c>
      <c r="CY23" s="180">
        <v>3</v>
      </c>
      <c r="CZ23" s="197">
        <v>0.42857142857142855</v>
      </c>
      <c r="DA23" s="32" t="s">
        <v>210</v>
      </c>
      <c r="DB23" s="180">
        <v>1</v>
      </c>
      <c r="DC23" s="180">
        <v>1</v>
      </c>
      <c r="DD23" s="197">
        <v>1</v>
      </c>
      <c r="DE23" s="32" t="s">
        <v>210</v>
      </c>
      <c r="DF23" s="180">
        <v>1</v>
      </c>
      <c r="DG23" s="180">
        <v>1</v>
      </c>
      <c r="DH23" s="197">
        <v>1</v>
      </c>
      <c r="DI23" s="32" t="s">
        <v>210</v>
      </c>
      <c r="DJ23" s="180">
        <v>0</v>
      </c>
      <c r="DK23" s="180">
        <v>0</v>
      </c>
      <c r="DL23" s="197" t="s">
        <v>133</v>
      </c>
      <c r="DM23" s="32"/>
      <c r="DN23" s="180">
        <v>0</v>
      </c>
      <c r="DO23" s="180">
        <v>0</v>
      </c>
      <c r="DP23" s="197" t="s">
        <v>133</v>
      </c>
      <c r="DQ23" s="32"/>
      <c r="DR23" s="180">
        <v>8</v>
      </c>
      <c r="DS23" s="180">
        <v>7</v>
      </c>
      <c r="DT23" s="197">
        <v>0.875</v>
      </c>
      <c r="DU23" s="32" t="s">
        <v>208</v>
      </c>
      <c r="DV23" s="180">
        <v>0</v>
      </c>
      <c r="DW23" s="180">
        <v>0</v>
      </c>
      <c r="DX23" s="197" t="s">
        <v>133</v>
      </c>
      <c r="DY23" s="32"/>
      <c r="DZ23" s="9" t="s">
        <v>78</v>
      </c>
      <c r="EA23" s="9"/>
      <c r="EB23" s="9"/>
      <c r="EC23" s="9"/>
      <c r="ED23" s="9"/>
      <c r="EE23" s="9"/>
      <c r="EF23" s="124"/>
      <c r="EG23" s="9" t="s">
        <v>78</v>
      </c>
      <c r="EH23" s="9"/>
      <c r="EI23" s="9"/>
      <c r="EJ23" s="9"/>
      <c r="EK23" s="9"/>
      <c r="EL23" s="9"/>
      <c r="EM23" s="19"/>
      <c r="EN23" s="9"/>
      <c r="EO23" s="9"/>
      <c r="EP23" s="9"/>
      <c r="EQ23" s="9"/>
      <c r="ER23" s="9" t="s">
        <v>117</v>
      </c>
      <c r="ES23" s="9"/>
      <c r="ET23" s="211" t="s">
        <v>112</v>
      </c>
      <c r="EU23" s="9" t="s">
        <v>78</v>
      </c>
      <c r="EV23" s="9"/>
      <c r="EW23" s="9"/>
      <c r="EX23" s="19"/>
      <c r="EY23" s="9" t="s">
        <v>78</v>
      </c>
      <c r="EZ23" s="9"/>
      <c r="FA23" s="9"/>
      <c r="FB23" s="19"/>
      <c r="FC23" s="9"/>
      <c r="FD23" s="9"/>
      <c r="FE23" s="9"/>
      <c r="FF23" s="19"/>
    </row>
    <row r="24" spans="1:162" s="21" customFormat="1" ht="26">
      <c r="A24" s="18" t="s">
        <v>113</v>
      </c>
      <c r="B24" s="31" t="s">
        <v>114</v>
      </c>
      <c r="C24" s="9" t="s">
        <v>78</v>
      </c>
      <c r="D24" s="9"/>
      <c r="E24" s="9" t="s">
        <v>210</v>
      </c>
      <c r="F24" s="9" t="s">
        <v>78</v>
      </c>
      <c r="G24" s="9"/>
      <c r="H24" s="9" t="s">
        <v>210</v>
      </c>
      <c r="I24" s="9"/>
      <c r="J24" s="9"/>
      <c r="K24" s="9"/>
      <c r="L24" s="9" t="s">
        <v>78</v>
      </c>
      <c r="M24" s="9"/>
      <c r="N24" s="9" t="s">
        <v>210</v>
      </c>
      <c r="O24" s="9" t="s">
        <v>78</v>
      </c>
      <c r="P24" s="9"/>
      <c r="Q24" s="9" t="s">
        <v>210</v>
      </c>
      <c r="R24" s="9" t="s">
        <v>78</v>
      </c>
      <c r="S24" s="9"/>
      <c r="T24" s="9" t="s">
        <v>210</v>
      </c>
      <c r="U24" s="9" t="s">
        <v>78</v>
      </c>
      <c r="V24" s="9"/>
      <c r="W24" s="9" t="s">
        <v>210</v>
      </c>
      <c r="X24" s="126"/>
      <c r="Y24" s="126" t="s">
        <v>78</v>
      </c>
      <c r="Z24" s="9"/>
      <c r="AA24" s="9"/>
      <c r="AB24" s="9"/>
      <c r="AC24" s="9"/>
      <c r="AD24" s="9" t="s">
        <v>78</v>
      </c>
      <c r="AE24" s="9"/>
      <c r="AF24" s="9" t="s">
        <v>210</v>
      </c>
      <c r="AG24" s="9" t="s">
        <v>78</v>
      </c>
      <c r="AH24" s="9"/>
      <c r="AI24" s="9" t="s">
        <v>210</v>
      </c>
      <c r="AJ24" s="9" t="s">
        <v>78</v>
      </c>
      <c r="AK24" s="9"/>
      <c r="AL24" s="9" t="s">
        <v>208</v>
      </c>
      <c r="AM24" s="9" t="s">
        <v>78</v>
      </c>
      <c r="AN24" s="9"/>
      <c r="AO24" s="9" t="s">
        <v>210</v>
      </c>
      <c r="AP24" s="20">
        <v>2</v>
      </c>
      <c r="AQ24" s="20">
        <v>2</v>
      </c>
      <c r="AR24" s="186">
        <v>1</v>
      </c>
      <c r="AS24" s="9" t="s">
        <v>210</v>
      </c>
      <c r="AT24" s="20">
        <v>7</v>
      </c>
      <c r="AU24" s="20">
        <v>7</v>
      </c>
      <c r="AV24" s="127">
        <v>1</v>
      </c>
      <c r="AW24" s="9" t="s">
        <v>210</v>
      </c>
      <c r="AX24" s="20">
        <v>1</v>
      </c>
      <c r="AY24" s="20">
        <v>1</v>
      </c>
      <c r="AZ24" s="127">
        <v>1</v>
      </c>
      <c r="BA24" s="9" t="s">
        <v>210</v>
      </c>
      <c r="BB24" s="20">
        <v>0</v>
      </c>
      <c r="BC24" s="20">
        <v>0</v>
      </c>
      <c r="BD24" s="127" t="s">
        <v>133</v>
      </c>
      <c r="BE24" s="9"/>
      <c r="BF24" s="20">
        <v>2</v>
      </c>
      <c r="BG24" s="20">
        <v>2</v>
      </c>
      <c r="BH24" s="127">
        <v>1</v>
      </c>
      <c r="BI24" s="9" t="s">
        <v>210</v>
      </c>
      <c r="BJ24" s="20">
        <v>0</v>
      </c>
      <c r="BK24" s="20">
        <v>0</v>
      </c>
      <c r="BL24" s="127" t="s">
        <v>133</v>
      </c>
      <c r="BM24" s="9"/>
      <c r="BN24" s="20">
        <v>0</v>
      </c>
      <c r="BO24" s="20">
        <v>0</v>
      </c>
      <c r="BP24" s="127" t="s">
        <v>133</v>
      </c>
      <c r="BQ24" s="9"/>
      <c r="BR24" s="20">
        <v>0</v>
      </c>
      <c r="BS24" s="20">
        <v>0</v>
      </c>
      <c r="BT24" s="127" t="s">
        <v>133</v>
      </c>
      <c r="BU24" s="9"/>
      <c r="BV24" s="20">
        <v>0</v>
      </c>
      <c r="BW24" s="20">
        <v>0</v>
      </c>
      <c r="BX24" s="127" t="s">
        <v>133</v>
      </c>
      <c r="BY24" s="9"/>
      <c r="BZ24" s="20">
        <v>18</v>
      </c>
      <c r="CA24" s="20">
        <v>3</v>
      </c>
      <c r="CB24" s="127">
        <v>0.16666666666666666</v>
      </c>
      <c r="CC24" s="9" t="s">
        <v>210</v>
      </c>
      <c r="CD24" s="20">
        <v>24</v>
      </c>
      <c r="CE24" s="20">
        <v>18</v>
      </c>
      <c r="CF24" s="127">
        <v>0.75</v>
      </c>
      <c r="CG24" s="9" t="s">
        <v>210</v>
      </c>
      <c r="CH24" s="20">
        <v>1</v>
      </c>
      <c r="CI24" s="20">
        <v>1</v>
      </c>
      <c r="CJ24" s="127">
        <v>1</v>
      </c>
      <c r="CK24" s="9" t="s">
        <v>210</v>
      </c>
      <c r="CL24" s="20">
        <v>1</v>
      </c>
      <c r="CM24" s="20">
        <v>1</v>
      </c>
      <c r="CN24" s="127">
        <v>1</v>
      </c>
      <c r="CO24" s="9" t="s">
        <v>210</v>
      </c>
      <c r="CP24" s="20">
        <v>0</v>
      </c>
      <c r="CQ24" s="20">
        <v>0</v>
      </c>
      <c r="CR24" s="127" t="s">
        <v>133</v>
      </c>
      <c r="CS24" s="9"/>
      <c r="CT24" s="20">
        <v>1</v>
      </c>
      <c r="CU24" s="20">
        <v>0</v>
      </c>
      <c r="CV24" s="127">
        <v>0</v>
      </c>
      <c r="CW24" s="9"/>
      <c r="CX24" s="20">
        <v>5</v>
      </c>
      <c r="CY24" s="20">
        <v>5</v>
      </c>
      <c r="CZ24" s="127">
        <v>1</v>
      </c>
      <c r="DA24" s="9" t="s">
        <v>210</v>
      </c>
      <c r="DB24" s="20">
        <v>4</v>
      </c>
      <c r="DC24" s="20">
        <v>4</v>
      </c>
      <c r="DD24" s="127">
        <v>1</v>
      </c>
      <c r="DE24" s="9" t="s">
        <v>210</v>
      </c>
      <c r="DF24" s="20">
        <v>2</v>
      </c>
      <c r="DG24" s="20">
        <v>2</v>
      </c>
      <c r="DH24" s="127">
        <v>1</v>
      </c>
      <c r="DI24" s="9" t="s">
        <v>210</v>
      </c>
      <c r="DJ24" s="20">
        <v>0</v>
      </c>
      <c r="DK24" s="20">
        <v>0</v>
      </c>
      <c r="DL24" s="127" t="s">
        <v>133</v>
      </c>
      <c r="DM24" s="9"/>
      <c r="DN24" s="20">
        <v>0</v>
      </c>
      <c r="DO24" s="20">
        <v>0</v>
      </c>
      <c r="DP24" s="127" t="s">
        <v>133</v>
      </c>
      <c r="DQ24" s="9"/>
      <c r="DR24" s="20">
        <v>3</v>
      </c>
      <c r="DS24" s="20">
        <v>0</v>
      </c>
      <c r="DT24" s="127">
        <v>0</v>
      </c>
      <c r="DU24" s="9"/>
      <c r="DV24" s="20">
        <v>1</v>
      </c>
      <c r="DW24" s="20">
        <v>1</v>
      </c>
      <c r="DX24" s="127">
        <v>1</v>
      </c>
      <c r="DY24" s="9" t="s">
        <v>210</v>
      </c>
      <c r="DZ24" s="9" t="s">
        <v>78</v>
      </c>
      <c r="EA24" s="9"/>
      <c r="EB24" s="9"/>
      <c r="EC24" s="9"/>
      <c r="ED24" s="9"/>
      <c r="EE24" s="9"/>
      <c r="EF24" s="124"/>
      <c r="EG24" s="9" t="s">
        <v>78</v>
      </c>
      <c r="EH24" s="9"/>
      <c r="EI24" s="9"/>
      <c r="EJ24" s="9"/>
      <c r="EK24" s="9"/>
      <c r="EL24" s="9"/>
      <c r="EM24" s="19"/>
      <c r="EN24" s="9"/>
      <c r="EO24" s="9"/>
      <c r="EP24" s="9"/>
      <c r="EQ24" s="9"/>
      <c r="ER24" s="9"/>
      <c r="ES24" s="9" t="s">
        <v>78</v>
      </c>
      <c r="ET24" s="212" t="s">
        <v>224</v>
      </c>
      <c r="EU24" s="9" t="s">
        <v>78</v>
      </c>
      <c r="EV24" s="9"/>
      <c r="EW24" s="9"/>
      <c r="EX24" s="19"/>
      <c r="EY24" s="9" t="s">
        <v>78</v>
      </c>
      <c r="EZ24" s="9"/>
      <c r="FA24" s="9"/>
      <c r="FB24" s="19"/>
      <c r="FC24" s="9"/>
      <c r="FD24" s="9"/>
      <c r="FE24" s="9"/>
      <c r="FF24" s="19"/>
    </row>
    <row r="25" spans="1:162" s="21" customFormat="1" ht="65">
      <c r="A25" s="18" t="s">
        <v>115</v>
      </c>
      <c r="B25" s="9" t="s">
        <v>116</v>
      </c>
      <c r="C25" s="9" t="s">
        <v>78</v>
      </c>
      <c r="D25" s="9"/>
      <c r="E25" s="9" t="s">
        <v>210</v>
      </c>
      <c r="F25" s="9" t="s">
        <v>78</v>
      </c>
      <c r="G25" s="9"/>
      <c r="H25" s="9" t="s">
        <v>210</v>
      </c>
      <c r="I25" s="9" t="s">
        <v>78</v>
      </c>
      <c r="J25" s="9"/>
      <c r="K25" s="9" t="s">
        <v>210</v>
      </c>
      <c r="L25" s="9" t="s">
        <v>78</v>
      </c>
      <c r="M25" s="9"/>
      <c r="N25" s="9" t="s">
        <v>210</v>
      </c>
      <c r="O25" s="9" t="s">
        <v>78</v>
      </c>
      <c r="P25" s="9"/>
      <c r="Q25" s="9" t="s">
        <v>210</v>
      </c>
      <c r="R25" s="9" t="s">
        <v>78</v>
      </c>
      <c r="S25" s="9"/>
      <c r="T25" s="9" t="s">
        <v>210</v>
      </c>
      <c r="U25" s="9" t="s">
        <v>78</v>
      </c>
      <c r="V25" s="9"/>
      <c r="W25" s="9" t="s">
        <v>210</v>
      </c>
      <c r="X25" s="126" t="s">
        <v>78</v>
      </c>
      <c r="Y25" s="126"/>
      <c r="Z25" s="9" t="s">
        <v>210</v>
      </c>
      <c r="AA25" s="9"/>
      <c r="AB25" s="9"/>
      <c r="AC25" s="9"/>
      <c r="AD25" s="9" t="s">
        <v>78</v>
      </c>
      <c r="AE25" s="9"/>
      <c r="AF25" s="9" t="s">
        <v>210</v>
      </c>
      <c r="AG25" s="9" t="s">
        <v>78</v>
      </c>
      <c r="AH25" s="9"/>
      <c r="AI25" s="9" t="s">
        <v>210</v>
      </c>
      <c r="AJ25" s="9" t="s">
        <v>78</v>
      </c>
      <c r="AK25" s="9"/>
      <c r="AL25" s="9" t="s">
        <v>210</v>
      </c>
      <c r="AM25" s="9" t="s">
        <v>78</v>
      </c>
      <c r="AN25" s="9"/>
      <c r="AO25" s="9" t="s">
        <v>209</v>
      </c>
      <c r="AP25" s="20">
        <v>1</v>
      </c>
      <c r="AQ25" s="20">
        <v>1</v>
      </c>
      <c r="AR25" s="186">
        <v>1</v>
      </c>
      <c r="AS25" s="9" t="s">
        <v>209</v>
      </c>
      <c r="AT25" s="20">
        <v>8</v>
      </c>
      <c r="AU25" s="20">
        <v>8</v>
      </c>
      <c r="AV25" s="127">
        <v>1</v>
      </c>
      <c r="AW25" s="9" t="s">
        <v>209</v>
      </c>
      <c r="AX25" s="20">
        <v>0</v>
      </c>
      <c r="AY25" s="20">
        <v>0</v>
      </c>
      <c r="AZ25" s="127" t="s">
        <v>133</v>
      </c>
      <c r="BA25" s="9"/>
      <c r="BB25" s="20">
        <v>0</v>
      </c>
      <c r="BC25" s="20">
        <v>0</v>
      </c>
      <c r="BD25" s="127" t="s">
        <v>133</v>
      </c>
      <c r="BE25" s="9"/>
      <c r="BF25" s="20">
        <v>0</v>
      </c>
      <c r="BG25" s="20">
        <v>0</v>
      </c>
      <c r="BH25" s="127" t="s">
        <v>133</v>
      </c>
      <c r="BI25" s="9"/>
      <c r="BJ25" s="20">
        <v>0</v>
      </c>
      <c r="BK25" s="20">
        <v>0</v>
      </c>
      <c r="BL25" s="127" t="s">
        <v>133</v>
      </c>
      <c r="BM25" s="9"/>
      <c r="BN25" s="20">
        <v>6</v>
      </c>
      <c r="BO25" s="20">
        <v>6</v>
      </c>
      <c r="BP25" s="127">
        <v>1</v>
      </c>
      <c r="BQ25" s="9" t="s">
        <v>209</v>
      </c>
      <c r="BR25" s="20">
        <v>1</v>
      </c>
      <c r="BS25" s="20">
        <v>1</v>
      </c>
      <c r="BT25" s="127">
        <v>1</v>
      </c>
      <c r="BU25" s="9" t="s">
        <v>209</v>
      </c>
      <c r="BV25" s="20">
        <v>1</v>
      </c>
      <c r="BW25" s="20">
        <v>1</v>
      </c>
      <c r="BX25" s="127">
        <v>1</v>
      </c>
      <c r="BY25" s="9" t="s">
        <v>209</v>
      </c>
      <c r="BZ25" s="20">
        <v>4</v>
      </c>
      <c r="CA25" s="20">
        <v>0</v>
      </c>
      <c r="CB25" s="127">
        <v>0</v>
      </c>
      <c r="CC25" s="9"/>
      <c r="CD25" s="20">
        <v>16</v>
      </c>
      <c r="CE25" s="20">
        <v>14</v>
      </c>
      <c r="CF25" s="127">
        <v>0.875</v>
      </c>
      <c r="CG25" s="9" t="s">
        <v>209</v>
      </c>
      <c r="CH25" s="20">
        <v>55</v>
      </c>
      <c r="CI25" s="20">
        <v>55</v>
      </c>
      <c r="CJ25" s="127">
        <v>1</v>
      </c>
      <c r="CK25" s="9" t="s">
        <v>209</v>
      </c>
      <c r="CL25" s="20">
        <v>0</v>
      </c>
      <c r="CM25" s="20">
        <v>0</v>
      </c>
      <c r="CN25" s="127" t="s">
        <v>133</v>
      </c>
      <c r="CO25" s="9"/>
      <c r="CP25" s="20">
        <v>0</v>
      </c>
      <c r="CQ25" s="20">
        <v>0</v>
      </c>
      <c r="CR25" s="127" t="s">
        <v>133</v>
      </c>
      <c r="CS25" s="9"/>
      <c r="CT25" s="20">
        <v>1</v>
      </c>
      <c r="CU25" s="20">
        <v>0</v>
      </c>
      <c r="CV25" s="127">
        <v>0</v>
      </c>
      <c r="CW25" s="9"/>
      <c r="CX25" s="20">
        <v>12</v>
      </c>
      <c r="CY25" s="20">
        <v>6</v>
      </c>
      <c r="CZ25" s="127">
        <v>0.5</v>
      </c>
      <c r="DA25" s="9" t="s">
        <v>209</v>
      </c>
      <c r="DB25" s="20">
        <v>3</v>
      </c>
      <c r="DC25" s="20">
        <v>2</v>
      </c>
      <c r="DD25" s="127">
        <v>0.66666666666666663</v>
      </c>
      <c r="DE25" s="9" t="s">
        <v>209</v>
      </c>
      <c r="DF25" s="20">
        <v>11</v>
      </c>
      <c r="DG25" s="20">
        <v>8</v>
      </c>
      <c r="DH25" s="127">
        <v>0.72727272727272729</v>
      </c>
      <c r="DI25" s="9" t="s">
        <v>209</v>
      </c>
      <c r="DJ25" s="20">
        <v>0</v>
      </c>
      <c r="DK25" s="20">
        <v>0</v>
      </c>
      <c r="DL25" s="127" t="s">
        <v>133</v>
      </c>
      <c r="DM25" s="9"/>
      <c r="DN25" s="20">
        <v>0</v>
      </c>
      <c r="DO25" s="20">
        <v>0</v>
      </c>
      <c r="DP25" s="127" t="s">
        <v>133</v>
      </c>
      <c r="DQ25" s="9"/>
      <c r="DR25" s="20">
        <v>4</v>
      </c>
      <c r="DS25" s="20">
        <v>3</v>
      </c>
      <c r="DT25" s="127">
        <v>0.75</v>
      </c>
      <c r="DU25" s="9" t="s">
        <v>209</v>
      </c>
      <c r="DV25" s="20">
        <v>0</v>
      </c>
      <c r="DW25" s="20">
        <v>0</v>
      </c>
      <c r="DX25" s="127" t="s">
        <v>133</v>
      </c>
      <c r="DY25" s="9"/>
      <c r="DZ25" s="9" t="s">
        <v>78</v>
      </c>
      <c r="EA25" s="9"/>
      <c r="EB25" s="9"/>
      <c r="EC25" s="9"/>
      <c r="ED25" s="9"/>
      <c r="EE25" s="9"/>
      <c r="EF25" s="124"/>
      <c r="EG25" s="9" t="s">
        <v>78</v>
      </c>
      <c r="EH25" s="9"/>
      <c r="EI25" s="9"/>
      <c r="EJ25" s="9"/>
      <c r="EK25" s="9"/>
      <c r="EL25" s="9"/>
      <c r="EM25" s="19"/>
      <c r="EN25" s="9"/>
      <c r="EO25" s="9"/>
      <c r="EP25" s="9"/>
      <c r="EQ25" s="9"/>
      <c r="ER25" s="9"/>
      <c r="ES25" s="9" t="s">
        <v>78</v>
      </c>
      <c r="ET25" s="212" t="s">
        <v>213</v>
      </c>
      <c r="EU25" s="9" t="s">
        <v>78</v>
      </c>
      <c r="EV25" s="9"/>
      <c r="EW25" s="9"/>
      <c r="EX25" s="19"/>
      <c r="EY25" s="9" t="s">
        <v>78</v>
      </c>
      <c r="EZ25" s="9"/>
      <c r="FA25" s="9"/>
      <c r="FB25" s="19"/>
      <c r="FC25" s="9"/>
      <c r="FD25" s="9"/>
      <c r="FE25" s="9"/>
      <c r="FF25" s="19"/>
    </row>
    <row r="26" spans="1:162" s="21" customFormat="1" ht="26">
      <c r="A26" s="29" t="s">
        <v>118</v>
      </c>
      <c r="B26" s="9" t="s">
        <v>119</v>
      </c>
      <c r="C26" s="9" t="s">
        <v>78</v>
      </c>
      <c r="D26" s="9"/>
      <c r="E26" s="9" t="s">
        <v>210</v>
      </c>
      <c r="F26" s="9" t="s">
        <v>78</v>
      </c>
      <c r="G26" s="9"/>
      <c r="H26" s="9" t="s">
        <v>210</v>
      </c>
      <c r="I26" s="9" t="s">
        <v>78</v>
      </c>
      <c r="J26" s="9"/>
      <c r="K26" s="9" t="s">
        <v>210</v>
      </c>
      <c r="L26" s="9" t="s">
        <v>78</v>
      </c>
      <c r="M26" s="9"/>
      <c r="N26" s="9" t="s">
        <v>211</v>
      </c>
      <c r="O26" s="9" t="s">
        <v>78</v>
      </c>
      <c r="P26" s="9"/>
      <c r="Q26" s="9" t="s">
        <v>208</v>
      </c>
      <c r="R26" s="9" t="s">
        <v>78</v>
      </c>
      <c r="S26" s="9"/>
      <c r="T26" s="9" t="s">
        <v>210</v>
      </c>
      <c r="U26" s="9" t="s">
        <v>78</v>
      </c>
      <c r="V26" s="9"/>
      <c r="W26" s="9" t="s">
        <v>208</v>
      </c>
      <c r="X26" s="126"/>
      <c r="Y26" s="126" t="s">
        <v>78</v>
      </c>
      <c r="Z26" s="97"/>
      <c r="AA26" s="9" t="s">
        <v>78</v>
      </c>
      <c r="AB26" s="9"/>
      <c r="AC26" s="9" t="s">
        <v>210</v>
      </c>
      <c r="AD26" s="9" t="s">
        <v>78</v>
      </c>
      <c r="AE26" s="9"/>
      <c r="AF26" s="9" t="s">
        <v>210</v>
      </c>
      <c r="AG26" s="9" t="s">
        <v>78</v>
      </c>
      <c r="AH26" s="9"/>
      <c r="AI26" s="9" t="s">
        <v>208</v>
      </c>
      <c r="AJ26" s="9" t="s">
        <v>78</v>
      </c>
      <c r="AK26" s="9"/>
      <c r="AL26" s="9" t="s">
        <v>208</v>
      </c>
      <c r="AM26" s="9" t="s">
        <v>78</v>
      </c>
      <c r="AN26" s="9"/>
      <c r="AO26" s="9" t="s">
        <v>208</v>
      </c>
      <c r="AP26" s="20">
        <v>0</v>
      </c>
      <c r="AQ26" s="20">
        <v>0</v>
      </c>
      <c r="AR26" s="186" t="s">
        <v>133</v>
      </c>
      <c r="AS26" s="9"/>
      <c r="AT26" s="20">
        <v>8</v>
      </c>
      <c r="AU26" s="20">
        <v>7</v>
      </c>
      <c r="AV26" s="127">
        <v>0.875</v>
      </c>
      <c r="AW26" s="9" t="s">
        <v>211</v>
      </c>
      <c r="AX26" s="20">
        <v>0</v>
      </c>
      <c r="AY26" s="20">
        <v>0</v>
      </c>
      <c r="AZ26" s="127" t="s">
        <v>133</v>
      </c>
      <c r="BA26" s="9"/>
      <c r="BB26" s="20">
        <v>0</v>
      </c>
      <c r="BC26" s="20">
        <v>0</v>
      </c>
      <c r="BD26" s="127" t="s">
        <v>133</v>
      </c>
      <c r="BE26" s="9"/>
      <c r="BF26" s="20">
        <v>0</v>
      </c>
      <c r="BG26" s="20">
        <v>0</v>
      </c>
      <c r="BH26" s="127" t="s">
        <v>133</v>
      </c>
      <c r="BI26" s="9"/>
      <c r="BJ26" s="20">
        <v>4</v>
      </c>
      <c r="BK26" s="20">
        <v>4</v>
      </c>
      <c r="BL26" s="127">
        <v>1</v>
      </c>
      <c r="BM26" s="9" t="s">
        <v>208</v>
      </c>
      <c r="BN26" s="20">
        <v>2</v>
      </c>
      <c r="BO26" s="20">
        <v>2</v>
      </c>
      <c r="BP26" s="127">
        <v>1</v>
      </c>
      <c r="BQ26" s="9" t="s">
        <v>209</v>
      </c>
      <c r="BR26" s="20">
        <v>3</v>
      </c>
      <c r="BS26" s="20">
        <v>1</v>
      </c>
      <c r="BT26" s="127">
        <v>0.33333333333333331</v>
      </c>
      <c r="BU26" s="9" t="s">
        <v>210</v>
      </c>
      <c r="BV26" s="20">
        <v>1</v>
      </c>
      <c r="BW26" s="20">
        <v>1</v>
      </c>
      <c r="BX26" s="127">
        <v>1</v>
      </c>
      <c r="BY26" s="9" t="s">
        <v>210</v>
      </c>
      <c r="BZ26" s="20">
        <v>0</v>
      </c>
      <c r="CA26" s="20">
        <v>0</v>
      </c>
      <c r="CB26" s="127" t="s">
        <v>133</v>
      </c>
      <c r="CC26" s="9"/>
      <c r="CD26" s="20">
        <v>9</v>
      </c>
      <c r="CE26" s="20">
        <v>6</v>
      </c>
      <c r="CF26" s="127">
        <v>0.66666666666666663</v>
      </c>
      <c r="CG26" s="9" t="s">
        <v>209</v>
      </c>
      <c r="CH26" s="20">
        <v>10</v>
      </c>
      <c r="CI26" s="20">
        <v>10</v>
      </c>
      <c r="CJ26" s="127">
        <v>1</v>
      </c>
      <c r="CK26" s="9" t="s">
        <v>210</v>
      </c>
      <c r="CL26" s="20">
        <v>2</v>
      </c>
      <c r="CM26" s="20">
        <v>1</v>
      </c>
      <c r="CN26" s="127">
        <v>0.5</v>
      </c>
      <c r="CO26" s="9" t="s">
        <v>210</v>
      </c>
      <c r="CP26" s="20">
        <v>0</v>
      </c>
      <c r="CQ26" s="20">
        <v>0</v>
      </c>
      <c r="CR26" s="127" t="s">
        <v>133</v>
      </c>
      <c r="CS26" s="9"/>
      <c r="CT26" s="20">
        <v>4</v>
      </c>
      <c r="CU26" s="20">
        <v>0</v>
      </c>
      <c r="CV26" s="127">
        <v>0</v>
      </c>
      <c r="CW26" s="9"/>
      <c r="CX26" s="20">
        <v>7</v>
      </c>
      <c r="CY26" s="20">
        <v>0</v>
      </c>
      <c r="CZ26" s="127">
        <v>0</v>
      </c>
      <c r="DA26" s="9"/>
      <c r="DB26" s="20">
        <v>2</v>
      </c>
      <c r="DC26" s="20">
        <v>2</v>
      </c>
      <c r="DD26" s="127">
        <v>1</v>
      </c>
      <c r="DE26" s="9" t="s">
        <v>210</v>
      </c>
      <c r="DF26" s="20">
        <v>9</v>
      </c>
      <c r="DG26" s="20">
        <v>2</v>
      </c>
      <c r="DH26" s="127">
        <v>0.22222222222222221</v>
      </c>
      <c r="DI26" s="9" t="s">
        <v>210</v>
      </c>
      <c r="DJ26" s="20">
        <v>0</v>
      </c>
      <c r="DK26" s="20">
        <v>0</v>
      </c>
      <c r="DL26" s="127" t="s">
        <v>133</v>
      </c>
      <c r="DM26" s="9"/>
      <c r="DN26" s="20">
        <v>0</v>
      </c>
      <c r="DO26" s="20">
        <v>0</v>
      </c>
      <c r="DP26" s="127" t="s">
        <v>133</v>
      </c>
      <c r="DQ26" s="9"/>
      <c r="DR26" s="20">
        <v>1</v>
      </c>
      <c r="DS26" s="20">
        <v>1</v>
      </c>
      <c r="DT26" s="127">
        <v>1</v>
      </c>
      <c r="DU26" s="9" t="s">
        <v>211</v>
      </c>
      <c r="DV26" s="20">
        <v>2</v>
      </c>
      <c r="DW26" s="20">
        <v>2</v>
      </c>
      <c r="DX26" s="127">
        <v>1</v>
      </c>
      <c r="DY26" s="9" t="s">
        <v>208</v>
      </c>
      <c r="DZ26" s="9" t="s">
        <v>78</v>
      </c>
      <c r="EA26" s="9"/>
      <c r="EB26" s="9"/>
      <c r="EC26" s="9"/>
      <c r="ED26" s="9"/>
      <c r="EE26" s="9"/>
      <c r="EF26" s="124"/>
      <c r="EG26" s="9" t="s">
        <v>78</v>
      </c>
      <c r="EH26" s="9"/>
      <c r="EI26" s="9"/>
      <c r="EJ26" s="9"/>
      <c r="EK26" s="9"/>
      <c r="EL26" s="9"/>
      <c r="EM26" s="19"/>
      <c r="EN26" s="9" t="s">
        <v>78</v>
      </c>
      <c r="EO26" s="9"/>
      <c r="EP26" s="9"/>
      <c r="EQ26" s="9"/>
      <c r="ER26" s="9"/>
      <c r="ES26" s="9"/>
      <c r="ET26" s="212"/>
      <c r="EU26" s="9" t="s">
        <v>78</v>
      </c>
      <c r="EV26" s="9"/>
      <c r="EW26" s="9"/>
      <c r="EX26" s="19"/>
      <c r="EY26" s="9"/>
      <c r="EZ26" s="9" t="s">
        <v>78</v>
      </c>
      <c r="FA26" s="9"/>
      <c r="FB26" s="19"/>
      <c r="FC26" s="9"/>
      <c r="FD26" s="9" t="s">
        <v>78</v>
      </c>
      <c r="FE26" s="9"/>
      <c r="FF26" s="19"/>
    </row>
    <row r="27" spans="1:162" s="21" customFormat="1" ht="273">
      <c r="A27" s="18" t="s">
        <v>120</v>
      </c>
      <c r="B27" s="9" t="s">
        <v>121</v>
      </c>
      <c r="C27" s="9" t="s">
        <v>78</v>
      </c>
      <c r="D27" s="9"/>
      <c r="E27" s="9" t="s">
        <v>210</v>
      </c>
      <c r="F27" s="9" t="s">
        <v>78</v>
      </c>
      <c r="G27" s="9"/>
      <c r="H27" s="9" t="s">
        <v>209</v>
      </c>
      <c r="I27" s="9"/>
      <c r="J27" s="9" t="s">
        <v>78</v>
      </c>
      <c r="K27" s="9"/>
      <c r="L27" s="9" t="s">
        <v>78</v>
      </c>
      <c r="M27" s="9"/>
      <c r="N27" s="9" t="s">
        <v>209</v>
      </c>
      <c r="O27" s="9"/>
      <c r="P27" s="9" t="s">
        <v>78</v>
      </c>
      <c r="Q27" s="9"/>
      <c r="R27" s="9" t="s">
        <v>78</v>
      </c>
      <c r="S27" s="9"/>
      <c r="T27" s="9" t="s">
        <v>209</v>
      </c>
      <c r="U27" s="9" t="s">
        <v>78</v>
      </c>
      <c r="V27" s="9"/>
      <c r="W27" s="9" t="s">
        <v>209</v>
      </c>
      <c r="X27" s="126"/>
      <c r="Y27" s="126" t="s">
        <v>78</v>
      </c>
      <c r="Z27" s="9"/>
      <c r="AA27" s="9"/>
      <c r="AB27" s="9"/>
      <c r="AC27" s="9"/>
      <c r="AD27" s="9" t="s">
        <v>78</v>
      </c>
      <c r="AE27" s="9"/>
      <c r="AF27" s="9" t="s">
        <v>210</v>
      </c>
      <c r="AG27" s="9" t="s">
        <v>78</v>
      </c>
      <c r="AH27" s="9"/>
      <c r="AI27" s="9" t="s">
        <v>210</v>
      </c>
      <c r="AJ27" s="9" t="s">
        <v>78</v>
      </c>
      <c r="AK27" s="9"/>
      <c r="AL27" s="9" t="s">
        <v>209</v>
      </c>
      <c r="AM27" s="9" t="s">
        <v>78</v>
      </c>
      <c r="AN27" s="9"/>
      <c r="AO27" s="9" t="s">
        <v>210</v>
      </c>
      <c r="AP27" s="20">
        <v>6</v>
      </c>
      <c r="AQ27" s="20">
        <v>6</v>
      </c>
      <c r="AR27" s="186">
        <v>1</v>
      </c>
      <c r="AS27" s="9" t="s">
        <v>208</v>
      </c>
      <c r="AT27" s="20">
        <v>6</v>
      </c>
      <c r="AU27" s="20">
        <v>6</v>
      </c>
      <c r="AV27" s="127">
        <v>1</v>
      </c>
      <c r="AW27" s="9" t="s">
        <v>209</v>
      </c>
      <c r="AX27" s="20">
        <v>2</v>
      </c>
      <c r="AY27" s="20">
        <v>2</v>
      </c>
      <c r="AZ27" s="127">
        <v>1</v>
      </c>
      <c r="BA27" s="9" t="s">
        <v>208</v>
      </c>
      <c r="BB27" s="20">
        <v>0</v>
      </c>
      <c r="BC27" s="20">
        <v>0</v>
      </c>
      <c r="BD27" s="127" t="s">
        <v>133</v>
      </c>
      <c r="BE27" s="9"/>
      <c r="BF27" s="20">
        <v>0</v>
      </c>
      <c r="BG27" s="20">
        <v>0</v>
      </c>
      <c r="BH27" s="127" t="s">
        <v>133</v>
      </c>
      <c r="BI27" s="9"/>
      <c r="BJ27" s="20">
        <v>1</v>
      </c>
      <c r="BK27" s="20">
        <v>1</v>
      </c>
      <c r="BL27" s="127">
        <v>1</v>
      </c>
      <c r="BM27" s="9" t="s">
        <v>208</v>
      </c>
      <c r="BN27" s="20" t="s">
        <v>217</v>
      </c>
      <c r="BO27" s="20" t="s">
        <v>217</v>
      </c>
      <c r="BP27" s="127" t="s">
        <v>133</v>
      </c>
      <c r="BQ27" s="9" t="s">
        <v>209</v>
      </c>
      <c r="BR27" s="20">
        <v>0</v>
      </c>
      <c r="BS27" s="20">
        <v>0</v>
      </c>
      <c r="BT27" s="127" t="s">
        <v>133</v>
      </c>
      <c r="BU27" s="9"/>
      <c r="BV27" s="20">
        <v>1</v>
      </c>
      <c r="BW27" s="20">
        <v>1</v>
      </c>
      <c r="BX27" s="127">
        <v>1</v>
      </c>
      <c r="BY27" s="9" t="s">
        <v>208</v>
      </c>
      <c r="BZ27" s="20">
        <v>0</v>
      </c>
      <c r="CA27" s="20">
        <v>0</v>
      </c>
      <c r="CB27" s="127" t="s">
        <v>133</v>
      </c>
      <c r="CC27" s="9"/>
      <c r="CD27" s="20" t="s">
        <v>218</v>
      </c>
      <c r="CE27" s="20" t="s">
        <v>218</v>
      </c>
      <c r="CF27" s="127" t="s">
        <v>133</v>
      </c>
      <c r="CG27" s="9" t="s">
        <v>211</v>
      </c>
      <c r="CH27" s="20">
        <v>88</v>
      </c>
      <c r="CI27" s="20">
        <v>16</v>
      </c>
      <c r="CJ27" s="127">
        <v>0.18181818181818182</v>
      </c>
      <c r="CK27" s="9" t="s">
        <v>210</v>
      </c>
      <c r="CL27" s="20">
        <v>1</v>
      </c>
      <c r="CM27" s="20">
        <v>1</v>
      </c>
      <c r="CN27" s="127">
        <v>1</v>
      </c>
      <c r="CO27" s="9" t="s">
        <v>210</v>
      </c>
      <c r="CP27" s="20">
        <v>0</v>
      </c>
      <c r="CQ27" s="20">
        <v>0</v>
      </c>
      <c r="CR27" s="127" t="s">
        <v>133</v>
      </c>
      <c r="CS27" s="9"/>
      <c r="CT27" s="20">
        <v>1</v>
      </c>
      <c r="CU27" s="20">
        <v>1</v>
      </c>
      <c r="CV27" s="127">
        <v>1</v>
      </c>
      <c r="CW27" s="9" t="s">
        <v>208</v>
      </c>
      <c r="CX27" s="20" t="s">
        <v>219</v>
      </c>
      <c r="CY27" s="20" t="s">
        <v>122</v>
      </c>
      <c r="CZ27" s="127" t="s">
        <v>133</v>
      </c>
      <c r="DA27" s="9" t="s">
        <v>210</v>
      </c>
      <c r="DB27" s="20">
        <v>3</v>
      </c>
      <c r="DC27" s="20">
        <v>3</v>
      </c>
      <c r="DD27" s="127">
        <v>1</v>
      </c>
      <c r="DE27" s="9" t="s">
        <v>208</v>
      </c>
      <c r="DF27" s="20">
        <v>4</v>
      </c>
      <c r="DG27" s="20">
        <v>3</v>
      </c>
      <c r="DH27" s="127">
        <v>0.75</v>
      </c>
      <c r="DI27" s="9" t="s">
        <v>210</v>
      </c>
      <c r="DJ27" s="20">
        <v>0</v>
      </c>
      <c r="DK27" s="20">
        <v>0</v>
      </c>
      <c r="DL27" s="127" t="s">
        <v>133</v>
      </c>
      <c r="DM27" s="9"/>
      <c r="DN27" s="20">
        <v>0</v>
      </c>
      <c r="DO27" s="20">
        <v>0</v>
      </c>
      <c r="DP27" s="127" t="s">
        <v>133</v>
      </c>
      <c r="DQ27" s="9"/>
      <c r="DR27" s="20">
        <v>4</v>
      </c>
      <c r="DS27" s="20">
        <v>4</v>
      </c>
      <c r="DT27" s="127">
        <v>1</v>
      </c>
      <c r="DU27" s="9" t="s">
        <v>210</v>
      </c>
      <c r="DV27" s="20">
        <v>0</v>
      </c>
      <c r="DW27" s="20">
        <v>0</v>
      </c>
      <c r="DX27" s="127" t="s">
        <v>133</v>
      </c>
      <c r="DY27" s="9"/>
      <c r="DZ27" s="9"/>
      <c r="EA27" s="9"/>
      <c r="EB27" s="9"/>
      <c r="EC27" s="9"/>
      <c r="ED27" s="9" t="s">
        <v>78</v>
      </c>
      <c r="EE27" s="9"/>
      <c r="EF27" s="124" t="s">
        <v>220</v>
      </c>
      <c r="EG27" s="9" t="s">
        <v>78</v>
      </c>
      <c r="EH27" s="9"/>
      <c r="EI27" s="9"/>
      <c r="EJ27" s="9"/>
      <c r="EK27" s="9"/>
      <c r="EL27" s="9"/>
      <c r="EM27" s="19"/>
      <c r="EN27" s="9" t="s">
        <v>78</v>
      </c>
      <c r="EO27" s="9"/>
      <c r="EP27" s="9"/>
      <c r="EQ27" s="9"/>
      <c r="ER27" s="9"/>
      <c r="ES27" s="9"/>
      <c r="ET27" s="212"/>
      <c r="EU27" s="9"/>
      <c r="EV27" s="9"/>
      <c r="EW27" s="9"/>
      <c r="EX27" s="19"/>
      <c r="EY27" s="9" t="s">
        <v>78</v>
      </c>
      <c r="EZ27" s="9"/>
      <c r="FA27" s="9"/>
      <c r="FB27" s="19"/>
      <c r="FC27" s="9"/>
      <c r="FD27" s="9" t="s">
        <v>78</v>
      </c>
      <c r="FE27" s="9"/>
      <c r="FF27" s="19"/>
    </row>
    <row r="28" spans="1:162" s="21" customFormat="1" ht="26">
      <c r="A28" s="18" t="s">
        <v>123</v>
      </c>
      <c r="B28" s="9" t="s">
        <v>124</v>
      </c>
      <c r="C28" s="9" t="s">
        <v>78</v>
      </c>
      <c r="D28" s="9"/>
      <c r="E28" s="9" t="s">
        <v>210</v>
      </c>
      <c r="F28" s="9" t="s">
        <v>78</v>
      </c>
      <c r="G28" s="9"/>
      <c r="H28" s="9" t="s">
        <v>210</v>
      </c>
      <c r="I28" s="9" t="s">
        <v>78</v>
      </c>
      <c r="J28" s="9"/>
      <c r="K28" s="9" t="s">
        <v>208</v>
      </c>
      <c r="L28" s="9" t="s">
        <v>78</v>
      </c>
      <c r="M28" s="9"/>
      <c r="N28" s="9" t="s">
        <v>208</v>
      </c>
      <c r="O28" s="9" t="s">
        <v>78</v>
      </c>
      <c r="P28" s="9"/>
      <c r="Q28" s="9" t="s">
        <v>210</v>
      </c>
      <c r="R28" s="9" t="s">
        <v>78</v>
      </c>
      <c r="S28" s="9"/>
      <c r="T28" s="9" t="s">
        <v>210</v>
      </c>
      <c r="U28" s="9" t="s">
        <v>78</v>
      </c>
      <c r="V28" s="9"/>
      <c r="W28" s="9" t="s">
        <v>210</v>
      </c>
      <c r="X28" s="126"/>
      <c r="Y28" s="126" t="s">
        <v>78</v>
      </c>
      <c r="Z28" s="9"/>
      <c r="AA28" s="9" t="s">
        <v>78</v>
      </c>
      <c r="AB28" s="9"/>
      <c r="AC28" s="9" t="s">
        <v>210</v>
      </c>
      <c r="AD28" s="9" t="s">
        <v>78</v>
      </c>
      <c r="AE28" s="9"/>
      <c r="AF28" s="9" t="s">
        <v>210</v>
      </c>
      <c r="AG28" s="9" t="s">
        <v>78</v>
      </c>
      <c r="AH28" s="9"/>
      <c r="AI28" s="9" t="s">
        <v>210</v>
      </c>
      <c r="AJ28" s="9" t="s">
        <v>78</v>
      </c>
      <c r="AK28" s="9"/>
      <c r="AL28" s="9" t="s">
        <v>210</v>
      </c>
      <c r="AM28" s="9" t="s">
        <v>78</v>
      </c>
      <c r="AN28" s="9"/>
      <c r="AO28" s="9" t="s">
        <v>210</v>
      </c>
      <c r="AP28" s="20">
        <v>0</v>
      </c>
      <c r="AQ28" s="20">
        <v>0</v>
      </c>
      <c r="AR28" s="186" t="s">
        <v>133</v>
      </c>
      <c r="AS28" s="9"/>
      <c r="AT28" s="20">
        <v>4</v>
      </c>
      <c r="AU28" s="20">
        <v>4</v>
      </c>
      <c r="AV28" s="127">
        <v>1</v>
      </c>
      <c r="AW28" s="9" t="s">
        <v>210</v>
      </c>
      <c r="AX28" s="20">
        <v>0</v>
      </c>
      <c r="AY28" s="20">
        <v>0</v>
      </c>
      <c r="AZ28" s="127" t="s">
        <v>133</v>
      </c>
      <c r="BA28" s="9"/>
      <c r="BB28" s="20">
        <v>0</v>
      </c>
      <c r="BC28" s="20">
        <v>0</v>
      </c>
      <c r="BD28" s="127" t="s">
        <v>133</v>
      </c>
      <c r="BE28" s="9"/>
      <c r="BF28" s="20">
        <v>0</v>
      </c>
      <c r="BG28" s="20">
        <v>0</v>
      </c>
      <c r="BH28" s="127" t="s">
        <v>133</v>
      </c>
      <c r="BI28" s="9"/>
      <c r="BJ28" s="20">
        <v>0</v>
      </c>
      <c r="BK28" s="20">
        <v>0</v>
      </c>
      <c r="BL28" s="127" t="s">
        <v>133</v>
      </c>
      <c r="BM28" s="9"/>
      <c r="BN28" s="20">
        <v>0</v>
      </c>
      <c r="BO28" s="20">
        <v>0</v>
      </c>
      <c r="BP28" s="127" t="s">
        <v>133</v>
      </c>
      <c r="BQ28" s="9"/>
      <c r="BR28" s="20">
        <v>0</v>
      </c>
      <c r="BS28" s="20">
        <v>0</v>
      </c>
      <c r="BT28" s="127" t="s">
        <v>133</v>
      </c>
      <c r="BU28" s="9"/>
      <c r="BV28" s="20">
        <v>0</v>
      </c>
      <c r="BW28" s="20">
        <v>0</v>
      </c>
      <c r="BX28" s="127" t="s">
        <v>133</v>
      </c>
      <c r="BY28" s="9"/>
      <c r="BZ28" s="20">
        <v>0</v>
      </c>
      <c r="CA28" s="20">
        <v>0</v>
      </c>
      <c r="CB28" s="127" t="s">
        <v>133</v>
      </c>
      <c r="CC28" s="9"/>
      <c r="CD28" s="20">
        <v>4</v>
      </c>
      <c r="CE28" s="20">
        <v>4</v>
      </c>
      <c r="CF28" s="127">
        <v>1</v>
      </c>
      <c r="CG28" s="9" t="s">
        <v>210</v>
      </c>
      <c r="CH28" s="20">
        <v>142</v>
      </c>
      <c r="CI28" s="20">
        <v>0</v>
      </c>
      <c r="CJ28" s="127">
        <v>0</v>
      </c>
      <c r="CK28" s="9"/>
      <c r="CL28" s="20">
        <v>0</v>
      </c>
      <c r="CM28" s="20">
        <v>0</v>
      </c>
      <c r="CN28" s="127" t="s">
        <v>133</v>
      </c>
      <c r="CO28" s="9"/>
      <c r="CP28" s="20">
        <v>0</v>
      </c>
      <c r="CQ28" s="20">
        <v>0</v>
      </c>
      <c r="CR28" s="127" t="s">
        <v>133</v>
      </c>
      <c r="CS28" s="9"/>
      <c r="CT28" s="20">
        <v>1</v>
      </c>
      <c r="CU28" s="20">
        <v>0</v>
      </c>
      <c r="CV28" s="127">
        <v>0</v>
      </c>
      <c r="CW28" s="9"/>
      <c r="CX28" s="20">
        <v>6</v>
      </c>
      <c r="CY28" s="20">
        <v>3</v>
      </c>
      <c r="CZ28" s="127">
        <v>0.5</v>
      </c>
      <c r="DA28" s="9" t="s">
        <v>210</v>
      </c>
      <c r="DB28" s="20">
        <v>4</v>
      </c>
      <c r="DC28" s="20">
        <v>4</v>
      </c>
      <c r="DD28" s="127">
        <v>1</v>
      </c>
      <c r="DE28" s="9" t="s">
        <v>210</v>
      </c>
      <c r="DF28" s="20">
        <v>2</v>
      </c>
      <c r="DG28" s="20">
        <v>2</v>
      </c>
      <c r="DH28" s="127">
        <v>1</v>
      </c>
      <c r="DI28" s="9" t="s">
        <v>210</v>
      </c>
      <c r="DJ28" s="20">
        <v>0</v>
      </c>
      <c r="DK28" s="20">
        <v>0</v>
      </c>
      <c r="DL28" s="127" t="s">
        <v>133</v>
      </c>
      <c r="DM28" s="9"/>
      <c r="DN28" s="20">
        <v>0</v>
      </c>
      <c r="DO28" s="20">
        <v>0</v>
      </c>
      <c r="DP28" s="127" t="s">
        <v>133</v>
      </c>
      <c r="DQ28" s="9"/>
      <c r="DR28" s="20">
        <v>7</v>
      </c>
      <c r="DS28" s="20">
        <v>4</v>
      </c>
      <c r="DT28" s="127">
        <v>0.5714285714285714</v>
      </c>
      <c r="DU28" s="9" t="s">
        <v>210</v>
      </c>
      <c r="DV28" s="20">
        <v>0</v>
      </c>
      <c r="DW28" s="20">
        <v>0</v>
      </c>
      <c r="DX28" s="127" t="s">
        <v>133</v>
      </c>
      <c r="DY28" s="9"/>
      <c r="DZ28" s="9" t="s">
        <v>78</v>
      </c>
      <c r="EA28" s="9"/>
      <c r="EB28" s="9"/>
      <c r="EC28" s="9"/>
      <c r="ED28" s="9"/>
      <c r="EE28" s="9"/>
      <c r="EF28" s="124"/>
      <c r="EG28" s="9" t="s">
        <v>78</v>
      </c>
      <c r="EH28" s="9"/>
      <c r="EI28" s="9"/>
      <c r="EJ28" s="9"/>
      <c r="EK28" s="9"/>
      <c r="EL28" s="9"/>
      <c r="EM28" s="19"/>
      <c r="EN28" s="9" t="s">
        <v>78</v>
      </c>
      <c r="EO28" s="9"/>
      <c r="EP28" s="9"/>
      <c r="EQ28" s="9"/>
      <c r="ER28" s="9"/>
      <c r="ES28" s="9"/>
      <c r="ET28" s="212"/>
      <c r="EU28" s="9" t="s">
        <v>78</v>
      </c>
      <c r="EV28" s="9"/>
      <c r="EW28" s="9"/>
      <c r="EX28" s="19"/>
      <c r="EY28" s="9" t="s">
        <v>78</v>
      </c>
      <c r="EZ28" s="9"/>
      <c r="FA28" s="9"/>
      <c r="FB28" s="19"/>
      <c r="FC28" s="9" t="s">
        <v>78</v>
      </c>
      <c r="FD28" s="9"/>
      <c r="FE28" s="9"/>
      <c r="FF28" s="19"/>
    </row>
    <row r="29" spans="1:162" s="21" customFormat="1" ht="26">
      <c r="A29" s="18" t="s">
        <v>125</v>
      </c>
      <c r="B29" s="9" t="s">
        <v>126</v>
      </c>
      <c r="C29" s="9" t="s">
        <v>78</v>
      </c>
      <c r="D29" s="9"/>
      <c r="E29" s="9" t="s">
        <v>210</v>
      </c>
      <c r="F29" s="9" t="s">
        <v>78</v>
      </c>
      <c r="G29" s="9"/>
      <c r="H29" s="9" t="s">
        <v>211</v>
      </c>
      <c r="I29" s="9" t="s">
        <v>78</v>
      </c>
      <c r="J29" s="9"/>
      <c r="K29" s="9" t="s">
        <v>211</v>
      </c>
      <c r="L29" s="9" t="s">
        <v>78</v>
      </c>
      <c r="M29" s="9"/>
      <c r="N29" s="9" t="s">
        <v>211</v>
      </c>
      <c r="O29" s="9" t="s">
        <v>78</v>
      </c>
      <c r="P29" s="97"/>
      <c r="Q29" s="9" t="s">
        <v>210</v>
      </c>
      <c r="R29" s="9" t="s">
        <v>78</v>
      </c>
      <c r="S29" s="9"/>
      <c r="T29" s="9" t="s">
        <v>210</v>
      </c>
      <c r="U29" s="9" t="s">
        <v>78</v>
      </c>
      <c r="V29" s="9"/>
      <c r="W29" s="9" t="s">
        <v>210</v>
      </c>
      <c r="X29" s="126"/>
      <c r="Y29" s="126" t="s">
        <v>78</v>
      </c>
      <c r="Z29" s="9"/>
      <c r="AA29" s="9"/>
      <c r="AB29" s="9"/>
      <c r="AC29" s="9"/>
      <c r="AD29" s="9" t="s">
        <v>78</v>
      </c>
      <c r="AE29" s="9"/>
      <c r="AF29" s="9" t="s">
        <v>210</v>
      </c>
      <c r="AG29" s="9" t="s">
        <v>78</v>
      </c>
      <c r="AH29" s="9"/>
      <c r="AI29" s="9" t="s">
        <v>209</v>
      </c>
      <c r="AJ29" s="9" t="s">
        <v>78</v>
      </c>
      <c r="AK29" s="9"/>
      <c r="AL29" s="9" t="s">
        <v>209</v>
      </c>
      <c r="AM29" s="9"/>
      <c r="AN29" s="9"/>
      <c r="AO29" s="9"/>
      <c r="AP29" s="20">
        <v>2</v>
      </c>
      <c r="AQ29" s="20">
        <v>2</v>
      </c>
      <c r="AR29" s="186">
        <v>1</v>
      </c>
      <c r="AS29" s="9" t="s">
        <v>210</v>
      </c>
      <c r="AT29" s="20">
        <v>4</v>
      </c>
      <c r="AU29" s="20">
        <v>4</v>
      </c>
      <c r="AV29" s="127">
        <v>1</v>
      </c>
      <c r="AW29" s="9" t="s">
        <v>210</v>
      </c>
      <c r="AX29" s="20">
        <v>1</v>
      </c>
      <c r="AY29" s="20">
        <v>1</v>
      </c>
      <c r="AZ29" s="127">
        <v>1</v>
      </c>
      <c r="BA29" s="9" t="s">
        <v>210</v>
      </c>
      <c r="BB29" s="20">
        <v>0</v>
      </c>
      <c r="BC29" s="20">
        <v>0</v>
      </c>
      <c r="BD29" s="127" t="s">
        <v>133</v>
      </c>
      <c r="BE29" s="9"/>
      <c r="BF29" s="20">
        <v>1</v>
      </c>
      <c r="BG29" s="20">
        <v>1</v>
      </c>
      <c r="BH29" s="127">
        <v>1</v>
      </c>
      <c r="BI29" s="9" t="s">
        <v>210</v>
      </c>
      <c r="BJ29" s="20">
        <v>0</v>
      </c>
      <c r="BK29" s="20">
        <v>0</v>
      </c>
      <c r="BL29" s="127" t="s">
        <v>133</v>
      </c>
      <c r="BM29" s="9"/>
      <c r="BN29" s="20">
        <v>0</v>
      </c>
      <c r="BO29" s="20">
        <v>0</v>
      </c>
      <c r="BP29" s="127" t="s">
        <v>133</v>
      </c>
      <c r="BQ29" s="9"/>
      <c r="BR29" s="20">
        <v>1</v>
      </c>
      <c r="BS29" s="20">
        <v>1</v>
      </c>
      <c r="BT29" s="127">
        <v>1</v>
      </c>
      <c r="BU29" s="9" t="s">
        <v>210</v>
      </c>
      <c r="BV29" s="20">
        <v>1</v>
      </c>
      <c r="BW29" s="20">
        <v>1</v>
      </c>
      <c r="BX29" s="127">
        <v>1</v>
      </c>
      <c r="BY29" s="9" t="s">
        <v>210</v>
      </c>
      <c r="BZ29" s="20">
        <v>0</v>
      </c>
      <c r="CA29" s="20">
        <v>0</v>
      </c>
      <c r="CB29" s="127" t="s">
        <v>133</v>
      </c>
      <c r="CC29" s="9"/>
      <c r="CD29" s="20">
        <v>7</v>
      </c>
      <c r="CE29" s="20">
        <v>7</v>
      </c>
      <c r="CF29" s="127">
        <v>1</v>
      </c>
      <c r="CG29" s="9" t="s">
        <v>210</v>
      </c>
      <c r="CH29" s="20">
        <v>13</v>
      </c>
      <c r="CI29" s="20">
        <v>0</v>
      </c>
      <c r="CJ29" s="127">
        <v>0</v>
      </c>
      <c r="CK29" s="9"/>
      <c r="CL29" s="20">
        <v>1</v>
      </c>
      <c r="CM29" s="20">
        <v>1</v>
      </c>
      <c r="CN29" s="127">
        <v>1</v>
      </c>
      <c r="CO29" s="9" t="s">
        <v>210</v>
      </c>
      <c r="CP29" s="20">
        <v>0</v>
      </c>
      <c r="CQ29" s="20">
        <v>0</v>
      </c>
      <c r="CR29" s="127" t="s">
        <v>133</v>
      </c>
      <c r="CS29" s="9"/>
      <c r="CT29" s="20">
        <v>1</v>
      </c>
      <c r="CU29" s="20">
        <v>0</v>
      </c>
      <c r="CV29" s="127">
        <v>0</v>
      </c>
      <c r="CW29" s="9"/>
      <c r="CX29" s="20">
        <v>12</v>
      </c>
      <c r="CY29" s="20">
        <v>7</v>
      </c>
      <c r="CZ29" s="127">
        <v>0.58333333333333337</v>
      </c>
      <c r="DA29" s="9" t="s">
        <v>210</v>
      </c>
      <c r="DB29" s="20">
        <v>3</v>
      </c>
      <c r="DC29" s="20">
        <v>3</v>
      </c>
      <c r="DD29" s="127">
        <v>1</v>
      </c>
      <c r="DE29" s="9" t="s">
        <v>210</v>
      </c>
      <c r="DF29" s="20">
        <v>1</v>
      </c>
      <c r="DG29" s="20">
        <v>1</v>
      </c>
      <c r="DH29" s="127">
        <v>1</v>
      </c>
      <c r="DI29" s="9" t="s">
        <v>210</v>
      </c>
      <c r="DJ29" s="20">
        <v>2</v>
      </c>
      <c r="DK29" s="20">
        <v>2</v>
      </c>
      <c r="DL29" s="127">
        <v>1</v>
      </c>
      <c r="DM29" s="9" t="s">
        <v>210</v>
      </c>
      <c r="DN29" s="20">
        <v>0</v>
      </c>
      <c r="DO29" s="20">
        <v>0</v>
      </c>
      <c r="DP29" s="127" t="s">
        <v>133</v>
      </c>
      <c r="DQ29" s="9"/>
      <c r="DR29" s="20">
        <v>8</v>
      </c>
      <c r="DS29" s="20">
        <v>8</v>
      </c>
      <c r="DT29" s="127">
        <v>1</v>
      </c>
      <c r="DU29" s="9" t="s">
        <v>210</v>
      </c>
      <c r="DV29" s="20">
        <v>0</v>
      </c>
      <c r="DW29" s="20">
        <v>0</v>
      </c>
      <c r="DX29" s="127" t="s">
        <v>133</v>
      </c>
      <c r="DY29" s="9"/>
      <c r="DZ29" s="9" t="s">
        <v>78</v>
      </c>
      <c r="EA29" s="9"/>
      <c r="EB29" s="9"/>
      <c r="EC29" s="9"/>
      <c r="ED29" s="9"/>
      <c r="EE29" s="9"/>
      <c r="EF29" s="124"/>
      <c r="EG29" s="9" t="s">
        <v>78</v>
      </c>
      <c r="EH29" s="9"/>
      <c r="EI29" s="9"/>
      <c r="EJ29" s="9"/>
      <c r="EK29" s="9"/>
      <c r="EL29" s="9"/>
      <c r="EM29" s="19"/>
      <c r="EN29" s="9" t="s">
        <v>78</v>
      </c>
      <c r="EO29" s="9"/>
      <c r="EP29" s="9"/>
      <c r="EQ29" s="9"/>
      <c r="ER29" s="9"/>
      <c r="ES29" s="9"/>
      <c r="ET29" s="212"/>
      <c r="EU29" s="9" t="s">
        <v>117</v>
      </c>
      <c r="EV29" s="9"/>
      <c r="EW29" s="9"/>
      <c r="EX29" s="19"/>
      <c r="EY29" s="9" t="s">
        <v>117</v>
      </c>
      <c r="EZ29" s="9"/>
      <c r="FA29" s="9"/>
      <c r="FB29" s="19"/>
      <c r="FC29" s="9"/>
      <c r="FD29" s="9" t="s">
        <v>78</v>
      </c>
      <c r="FE29" s="9"/>
      <c r="FF29" s="19"/>
    </row>
    <row r="30" spans="1:162" s="22" customFormat="1" ht="26">
      <c r="A30" s="18" t="s">
        <v>127</v>
      </c>
      <c r="B30" s="9" t="s">
        <v>128</v>
      </c>
      <c r="C30" s="31" t="s">
        <v>78</v>
      </c>
      <c r="D30" s="31"/>
      <c r="E30" s="31" t="s">
        <v>214</v>
      </c>
      <c r="F30" s="31" t="s">
        <v>78</v>
      </c>
      <c r="G30" s="31"/>
      <c r="H30" s="31" t="s">
        <v>214</v>
      </c>
      <c r="I30" s="31" t="s">
        <v>78</v>
      </c>
      <c r="J30" s="31"/>
      <c r="K30" s="31" t="s">
        <v>222</v>
      </c>
      <c r="L30" s="31"/>
      <c r="M30" s="31"/>
      <c r="N30" s="31"/>
      <c r="O30" s="31" t="s">
        <v>78</v>
      </c>
      <c r="P30" s="31"/>
      <c r="Q30" s="31" t="s">
        <v>214</v>
      </c>
      <c r="R30" s="31" t="s">
        <v>78</v>
      </c>
      <c r="S30" s="31"/>
      <c r="T30" s="31" t="s">
        <v>222</v>
      </c>
      <c r="U30" s="31" t="s">
        <v>78</v>
      </c>
      <c r="V30" s="31"/>
      <c r="W30" s="31" t="s">
        <v>222</v>
      </c>
      <c r="X30" s="118" t="s">
        <v>78</v>
      </c>
      <c r="Y30" s="118"/>
      <c r="Z30" s="31" t="s">
        <v>214</v>
      </c>
      <c r="AA30" s="31"/>
      <c r="AB30" s="31"/>
      <c r="AC30" s="31"/>
      <c r="AD30" s="31" t="s">
        <v>78</v>
      </c>
      <c r="AE30" s="31"/>
      <c r="AF30" s="31" t="s">
        <v>214</v>
      </c>
      <c r="AG30" s="31" t="s">
        <v>78</v>
      </c>
      <c r="AH30" s="31"/>
      <c r="AI30" s="31" t="s">
        <v>214</v>
      </c>
      <c r="AJ30" s="31" t="s">
        <v>78</v>
      </c>
      <c r="AK30" s="31"/>
      <c r="AL30" s="31" t="s">
        <v>214</v>
      </c>
      <c r="AM30" s="31" t="s">
        <v>78</v>
      </c>
      <c r="AN30" s="31"/>
      <c r="AO30" s="31" t="s">
        <v>214</v>
      </c>
      <c r="AP30" s="30">
        <v>8</v>
      </c>
      <c r="AQ30" s="30">
        <v>7</v>
      </c>
      <c r="AR30" s="187">
        <v>0.875</v>
      </c>
      <c r="AS30" s="31" t="s">
        <v>214</v>
      </c>
      <c r="AT30" s="30">
        <v>15</v>
      </c>
      <c r="AU30" s="30">
        <v>15</v>
      </c>
      <c r="AV30" s="119">
        <v>1</v>
      </c>
      <c r="AW30" s="31" t="s">
        <v>214</v>
      </c>
      <c r="AX30" s="30">
        <v>3</v>
      </c>
      <c r="AY30" s="30">
        <v>3</v>
      </c>
      <c r="AZ30" s="119">
        <v>1</v>
      </c>
      <c r="BA30" s="31" t="s">
        <v>214</v>
      </c>
      <c r="BB30" s="30">
        <v>0</v>
      </c>
      <c r="BC30" s="30">
        <v>0</v>
      </c>
      <c r="BD30" s="119" t="s">
        <v>133</v>
      </c>
      <c r="BE30" s="31"/>
      <c r="BF30" s="30">
        <v>0</v>
      </c>
      <c r="BG30" s="30">
        <v>0</v>
      </c>
      <c r="BH30" s="119" t="s">
        <v>133</v>
      </c>
      <c r="BI30" s="31"/>
      <c r="BJ30" s="30">
        <v>1</v>
      </c>
      <c r="BK30" s="30">
        <v>1</v>
      </c>
      <c r="BL30" s="119">
        <v>1</v>
      </c>
      <c r="BM30" s="31" t="s">
        <v>214</v>
      </c>
      <c r="BN30" s="30">
        <v>3</v>
      </c>
      <c r="BO30" s="30">
        <v>3</v>
      </c>
      <c r="BP30" s="119">
        <v>1</v>
      </c>
      <c r="BQ30" s="31" t="s">
        <v>214</v>
      </c>
      <c r="BR30" s="30">
        <v>0</v>
      </c>
      <c r="BS30" s="30">
        <v>0</v>
      </c>
      <c r="BT30" s="119" t="s">
        <v>133</v>
      </c>
      <c r="BU30" s="31"/>
      <c r="BV30" s="30">
        <v>0</v>
      </c>
      <c r="BW30" s="30">
        <v>0</v>
      </c>
      <c r="BX30" s="119" t="s">
        <v>133</v>
      </c>
      <c r="BY30" s="31"/>
      <c r="BZ30" s="30">
        <v>10</v>
      </c>
      <c r="CA30" s="30">
        <v>1</v>
      </c>
      <c r="CB30" s="119">
        <v>0.1</v>
      </c>
      <c r="CC30" s="31" t="s">
        <v>214</v>
      </c>
      <c r="CD30" s="30">
        <v>5</v>
      </c>
      <c r="CE30" s="30">
        <v>5</v>
      </c>
      <c r="CF30" s="119">
        <v>1</v>
      </c>
      <c r="CG30" s="31" t="s">
        <v>214</v>
      </c>
      <c r="CH30" s="30">
        <v>132</v>
      </c>
      <c r="CI30" s="30">
        <v>0</v>
      </c>
      <c r="CJ30" s="119">
        <v>0</v>
      </c>
      <c r="CK30" s="31"/>
      <c r="CL30" s="30">
        <v>0</v>
      </c>
      <c r="CM30" s="30">
        <v>0</v>
      </c>
      <c r="CN30" s="119" t="s">
        <v>133</v>
      </c>
      <c r="CO30" s="31"/>
      <c r="CP30" s="30">
        <v>0</v>
      </c>
      <c r="CQ30" s="30">
        <v>0</v>
      </c>
      <c r="CR30" s="119" t="s">
        <v>133</v>
      </c>
      <c r="CS30" s="31"/>
      <c r="CT30" s="30">
        <v>1</v>
      </c>
      <c r="CU30" s="30">
        <v>0</v>
      </c>
      <c r="CV30" s="119">
        <v>0</v>
      </c>
      <c r="CW30" s="31"/>
      <c r="CX30" s="30">
        <v>4</v>
      </c>
      <c r="CY30" s="30">
        <v>0</v>
      </c>
      <c r="CZ30" s="119">
        <v>0</v>
      </c>
      <c r="DA30" s="31"/>
      <c r="DB30" s="30">
        <v>0</v>
      </c>
      <c r="DC30" s="30">
        <v>0</v>
      </c>
      <c r="DD30" s="119" t="s">
        <v>133</v>
      </c>
      <c r="DE30" s="31"/>
      <c r="DF30" s="30">
        <v>4</v>
      </c>
      <c r="DG30" s="30">
        <v>2</v>
      </c>
      <c r="DH30" s="119">
        <v>0.5</v>
      </c>
      <c r="DI30" s="31" t="s">
        <v>214</v>
      </c>
      <c r="DJ30" s="30">
        <v>0</v>
      </c>
      <c r="DK30" s="30">
        <v>0</v>
      </c>
      <c r="DL30" s="119" t="s">
        <v>133</v>
      </c>
      <c r="DM30" s="31"/>
      <c r="DN30" s="30">
        <v>0</v>
      </c>
      <c r="DO30" s="30">
        <v>0</v>
      </c>
      <c r="DP30" s="119" t="s">
        <v>133</v>
      </c>
      <c r="DQ30" s="31"/>
      <c r="DR30" s="30">
        <v>1</v>
      </c>
      <c r="DS30" s="30">
        <v>1</v>
      </c>
      <c r="DT30" s="119">
        <v>1</v>
      </c>
      <c r="DU30" s="31" t="s">
        <v>214</v>
      </c>
      <c r="DV30" s="30">
        <v>0</v>
      </c>
      <c r="DW30" s="30">
        <v>0</v>
      </c>
      <c r="DX30" s="119" t="s">
        <v>133</v>
      </c>
      <c r="DY30" s="31"/>
      <c r="DZ30" s="31" t="s">
        <v>78</v>
      </c>
      <c r="EA30" s="31"/>
      <c r="EB30" s="31"/>
      <c r="EC30" s="31"/>
      <c r="ED30" s="31"/>
      <c r="EE30" s="31"/>
      <c r="EF30" s="124"/>
      <c r="EG30" s="31" t="s">
        <v>78</v>
      </c>
      <c r="EH30" s="31"/>
      <c r="EI30" s="31"/>
      <c r="EJ30" s="31"/>
      <c r="EK30" s="31"/>
      <c r="EL30" s="31"/>
      <c r="EM30" s="124"/>
      <c r="EN30" s="31" t="s">
        <v>78</v>
      </c>
      <c r="EO30" s="31"/>
      <c r="EP30" s="31"/>
      <c r="EQ30" s="31"/>
      <c r="ER30" s="31"/>
      <c r="ES30" s="31"/>
      <c r="ET30" s="212"/>
      <c r="EU30" s="31" t="s">
        <v>78</v>
      </c>
      <c r="EV30" s="31"/>
      <c r="EW30" s="31"/>
      <c r="EX30" s="124"/>
      <c r="EY30" s="31" t="s">
        <v>78</v>
      </c>
      <c r="EZ30" s="31"/>
      <c r="FA30" s="31"/>
      <c r="FB30" s="124"/>
      <c r="FC30" s="31" t="s">
        <v>78</v>
      </c>
      <c r="FD30" s="31"/>
      <c r="FE30" s="31"/>
      <c r="FF30" s="124"/>
    </row>
    <row r="31" spans="1:162" s="21" customFormat="1" ht="52">
      <c r="A31" s="18" t="s">
        <v>129</v>
      </c>
      <c r="B31" s="9" t="s">
        <v>245</v>
      </c>
      <c r="C31" s="9" t="s">
        <v>78</v>
      </c>
      <c r="D31" s="9"/>
      <c r="E31" s="9" t="s">
        <v>210</v>
      </c>
      <c r="F31" s="9" t="s">
        <v>78</v>
      </c>
      <c r="G31" s="9"/>
      <c r="H31" s="9" t="s">
        <v>210</v>
      </c>
      <c r="I31" s="9" t="s">
        <v>78</v>
      </c>
      <c r="J31" s="9"/>
      <c r="K31" s="9" t="s">
        <v>210</v>
      </c>
      <c r="L31" s="9" t="s">
        <v>78</v>
      </c>
      <c r="M31" s="9"/>
      <c r="N31" s="9" t="s">
        <v>210</v>
      </c>
      <c r="O31" s="9" t="s">
        <v>78</v>
      </c>
      <c r="P31" s="9"/>
      <c r="Q31" s="9" t="s">
        <v>208</v>
      </c>
      <c r="R31" s="9" t="s">
        <v>78</v>
      </c>
      <c r="S31" s="9"/>
      <c r="T31" s="9" t="s">
        <v>208</v>
      </c>
      <c r="U31" s="9" t="s">
        <v>78</v>
      </c>
      <c r="V31" s="9"/>
      <c r="W31" s="9" t="s">
        <v>208</v>
      </c>
      <c r="X31" s="126"/>
      <c r="Y31" s="126" t="s">
        <v>78</v>
      </c>
      <c r="Z31" s="9"/>
      <c r="AA31" s="9"/>
      <c r="AB31" s="9"/>
      <c r="AC31" s="9"/>
      <c r="AD31" s="9" t="s">
        <v>78</v>
      </c>
      <c r="AE31" s="9"/>
      <c r="AF31" s="9" t="s">
        <v>210</v>
      </c>
      <c r="AG31" s="9" t="s">
        <v>78</v>
      </c>
      <c r="AH31" s="9"/>
      <c r="AI31" s="9" t="s">
        <v>210</v>
      </c>
      <c r="AJ31" s="9" t="s">
        <v>78</v>
      </c>
      <c r="AK31" s="9"/>
      <c r="AL31" s="9" t="s">
        <v>210</v>
      </c>
      <c r="AM31" s="9" t="s">
        <v>78</v>
      </c>
      <c r="AN31" s="9"/>
      <c r="AO31" s="9" t="s">
        <v>210</v>
      </c>
      <c r="AP31" s="20">
        <v>2</v>
      </c>
      <c r="AQ31" s="20">
        <v>2</v>
      </c>
      <c r="AR31" s="186">
        <v>1</v>
      </c>
      <c r="AS31" s="9" t="s">
        <v>210</v>
      </c>
      <c r="AT31" s="20">
        <v>5</v>
      </c>
      <c r="AU31" s="20">
        <v>5</v>
      </c>
      <c r="AV31" s="127">
        <v>1</v>
      </c>
      <c r="AW31" s="9" t="s">
        <v>208</v>
      </c>
      <c r="AX31" s="20">
        <v>0</v>
      </c>
      <c r="AY31" s="20">
        <v>0</v>
      </c>
      <c r="AZ31" s="127" t="s">
        <v>133</v>
      </c>
      <c r="BA31" s="9"/>
      <c r="BB31" s="20">
        <v>0</v>
      </c>
      <c r="BC31" s="20">
        <v>0</v>
      </c>
      <c r="BD31" s="127" t="s">
        <v>133</v>
      </c>
      <c r="BE31" s="9"/>
      <c r="BF31" s="20">
        <v>1</v>
      </c>
      <c r="BG31" s="20">
        <v>1</v>
      </c>
      <c r="BH31" s="127">
        <v>1</v>
      </c>
      <c r="BI31" s="9" t="s">
        <v>208</v>
      </c>
      <c r="BJ31" s="20">
        <v>0</v>
      </c>
      <c r="BK31" s="20">
        <v>0</v>
      </c>
      <c r="BL31" s="127" t="s">
        <v>133</v>
      </c>
      <c r="BM31" s="9"/>
      <c r="BN31" s="20">
        <v>0</v>
      </c>
      <c r="BO31" s="20">
        <v>0</v>
      </c>
      <c r="BP31" s="127" t="s">
        <v>133</v>
      </c>
      <c r="BQ31" s="9"/>
      <c r="BR31" s="20">
        <v>2</v>
      </c>
      <c r="BS31" s="20">
        <v>1</v>
      </c>
      <c r="BT31" s="127">
        <v>0.5</v>
      </c>
      <c r="BU31" s="9" t="s">
        <v>208</v>
      </c>
      <c r="BV31" s="20">
        <v>2</v>
      </c>
      <c r="BW31" s="20">
        <v>2</v>
      </c>
      <c r="BX31" s="127">
        <v>1</v>
      </c>
      <c r="BY31" s="9" t="s">
        <v>210</v>
      </c>
      <c r="BZ31" s="20">
        <v>0</v>
      </c>
      <c r="CA31" s="20">
        <v>0</v>
      </c>
      <c r="CB31" s="127" t="s">
        <v>133</v>
      </c>
      <c r="CC31" s="9"/>
      <c r="CD31" s="20">
        <v>16</v>
      </c>
      <c r="CE31" s="20">
        <v>16</v>
      </c>
      <c r="CF31" s="127">
        <v>1</v>
      </c>
      <c r="CG31" s="9" t="s">
        <v>210</v>
      </c>
      <c r="CH31" s="20">
        <v>295</v>
      </c>
      <c r="CI31" s="20">
        <v>0</v>
      </c>
      <c r="CJ31" s="127">
        <v>0</v>
      </c>
      <c r="CK31" s="9"/>
      <c r="CL31" s="20">
        <v>0</v>
      </c>
      <c r="CM31" s="20">
        <v>0</v>
      </c>
      <c r="CN31" s="127" t="s">
        <v>133</v>
      </c>
      <c r="CO31" s="9"/>
      <c r="CP31" s="20">
        <v>0</v>
      </c>
      <c r="CQ31" s="20">
        <v>0</v>
      </c>
      <c r="CR31" s="127" t="s">
        <v>133</v>
      </c>
      <c r="CS31" s="9"/>
      <c r="CT31" s="20">
        <v>1</v>
      </c>
      <c r="CU31" s="20">
        <v>1</v>
      </c>
      <c r="CV31" s="127">
        <v>1</v>
      </c>
      <c r="CW31" s="9" t="s">
        <v>208</v>
      </c>
      <c r="CX31" s="20">
        <v>5</v>
      </c>
      <c r="CY31" s="20">
        <v>3</v>
      </c>
      <c r="CZ31" s="127">
        <v>0.6</v>
      </c>
      <c r="DA31" s="9" t="s">
        <v>208</v>
      </c>
      <c r="DB31" s="20">
        <v>0</v>
      </c>
      <c r="DC31" s="20">
        <v>0</v>
      </c>
      <c r="DD31" s="127" t="s">
        <v>133</v>
      </c>
      <c r="DE31" s="9"/>
      <c r="DF31" s="20">
        <v>4</v>
      </c>
      <c r="DG31" s="20">
        <v>4</v>
      </c>
      <c r="DH31" s="127">
        <v>1</v>
      </c>
      <c r="DI31" s="9" t="s">
        <v>210</v>
      </c>
      <c r="DJ31" s="20">
        <v>0</v>
      </c>
      <c r="DK31" s="20">
        <v>0</v>
      </c>
      <c r="DL31" s="127" t="s">
        <v>133</v>
      </c>
      <c r="DM31" s="9"/>
      <c r="DN31" s="20">
        <v>0</v>
      </c>
      <c r="DO31" s="20">
        <v>0</v>
      </c>
      <c r="DP31" s="127" t="s">
        <v>133</v>
      </c>
      <c r="DQ31" s="9"/>
      <c r="DR31" s="20">
        <v>0</v>
      </c>
      <c r="DS31" s="20">
        <v>0</v>
      </c>
      <c r="DT31" s="127" t="s">
        <v>133</v>
      </c>
      <c r="DU31" s="9"/>
      <c r="DV31" s="20">
        <v>0</v>
      </c>
      <c r="DW31" s="20">
        <v>0</v>
      </c>
      <c r="DX31" s="127" t="s">
        <v>133</v>
      </c>
      <c r="DY31" s="9"/>
      <c r="DZ31" s="9"/>
      <c r="EA31" s="9"/>
      <c r="EB31" s="9"/>
      <c r="EC31" s="9"/>
      <c r="ED31" s="9" t="s">
        <v>78</v>
      </c>
      <c r="EE31" s="9"/>
      <c r="EF31" s="124" t="s">
        <v>191</v>
      </c>
      <c r="EG31" s="9" t="s">
        <v>78</v>
      </c>
      <c r="EH31" s="9"/>
      <c r="EI31" s="9"/>
      <c r="EJ31" s="9"/>
      <c r="EK31" s="9"/>
      <c r="EL31" s="9"/>
      <c r="EM31" s="19"/>
      <c r="EN31" s="9"/>
      <c r="EO31" s="9"/>
      <c r="EP31" s="9"/>
      <c r="EQ31" s="9"/>
      <c r="ER31" s="9"/>
      <c r="ES31" s="9" t="s">
        <v>78</v>
      </c>
      <c r="ET31" s="212" t="s">
        <v>192</v>
      </c>
      <c r="EU31" s="9"/>
      <c r="EV31" s="9"/>
      <c r="EW31" s="9"/>
      <c r="EX31" s="19"/>
      <c r="EY31" s="9" t="s">
        <v>78</v>
      </c>
      <c r="EZ31" s="9"/>
      <c r="FA31" s="9"/>
      <c r="FB31" s="19"/>
      <c r="FC31" s="9"/>
      <c r="FD31" s="9"/>
      <c r="FE31" s="9"/>
      <c r="FF31" s="19"/>
    </row>
    <row r="32" spans="1:162" s="21" customFormat="1" ht="39">
      <c r="A32" s="18" t="s">
        <v>131</v>
      </c>
      <c r="B32" s="31" t="s">
        <v>132</v>
      </c>
      <c r="C32" s="9" t="s">
        <v>78</v>
      </c>
      <c r="D32" s="9" t="s">
        <v>133</v>
      </c>
      <c r="E32" s="9" t="s">
        <v>210</v>
      </c>
      <c r="F32" s="9" t="s">
        <v>78</v>
      </c>
      <c r="G32" s="9"/>
      <c r="H32" s="9" t="s">
        <v>210</v>
      </c>
      <c r="I32" s="9" t="s">
        <v>78</v>
      </c>
      <c r="J32" s="9"/>
      <c r="K32" s="9" t="s">
        <v>210</v>
      </c>
      <c r="L32" s="9"/>
      <c r="M32" s="9"/>
      <c r="N32" s="9"/>
      <c r="O32" s="9" t="s">
        <v>78</v>
      </c>
      <c r="P32" s="9"/>
      <c r="Q32" s="9" t="s">
        <v>210</v>
      </c>
      <c r="R32" s="9" t="s">
        <v>78</v>
      </c>
      <c r="S32" s="9"/>
      <c r="T32" s="9" t="s">
        <v>210</v>
      </c>
      <c r="U32" s="9" t="s">
        <v>78</v>
      </c>
      <c r="V32" s="9"/>
      <c r="W32" s="9" t="s">
        <v>210</v>
      </c>
      <c r="X32" s="126"/>
      <c r="Y32" s="126"/>
      <c r="Z32" s="9"/>
      <c r="AA32" s="9"/>
      <c r="AB32" s="9"/>
      <c r="AC32" s="9"/>
      <c r="AD32" s="9" t="s">
        <v>78</v>
      </c>
      <c r="AE32" s="9"/>
      <c r="AF32" s="9" t="s">
        <v>210</v>
      </c>
      <c r="AG32" s="9" t="s">
        <v>78</v>
      </c>
      <c r="AH32" s="9"/>
      <c r="AI32" s="9" t="s">
        <v>210</v>
      </c>
      <c r="AJ32" s="9" t="s">
        <v>78</v>
      </c>
      <c r="AK32" s="9"/>
      <c r="AL32" s="9" t="s">
        <v>210</v>
      </c>
      <c r="AM32" s="9" t="s">
        <v>78</v>
      </c>
      <c r="AN32" s="9"/>
      <c r="AO32" s="9" t="s">
        <v>210</v>
      </c>
      <c r="AP32" s="20">
        <v>3</v>
      </c>
      <c r="AQ32" s="20">
        <v>3</v>
      </c>
      <c r="AR32" s="186">
        <v>1</v>
      </c>
      <c r="AS32" s="9" t="s">
        <v>210</v>
      </c>
      <c r="AT32" s="20">
        <v>10</v>
      </c>
      <c r="AU32" s="20">
        <v>10</v>
      </c>
      <c r="AV32" s="127">
        <v>1</v>
      </c>
      <c r="AW32" s="9" t="s">
        <v>210</v>
      </c>
      <c r="AX32" s="20">
        <v>1</v>
      </c>
      <c r="AY32" s="20">
        <v>1</v>
      </c>
      <c r="AZ32" s="127">
        <v>1</v>
      </c>
      <c r="BA32" s="9" t="s">
        <v>210</v>
      </c>
      <c r="BB32" s="20">
        <v>0</v>
      </c>
      <c r="BC32" s="20">
        <v>0</v>
      </c>
      <c r="BD32" s="127" t="s">
        <v>133</v>
      </c>
      <c r="BE32" s="9"/>
      <c r="BF32" s="20">
        <v>0</v>
      </c>
      <c r="BG32" s="20">
        <v>0</v>
      </c>
      <c r="BH32" s="127" t="s">
        <v>133</v>
      </c>
      <c r="BI32" s="9"/>
      <c r="BJ32" s="20">
        <v>0</v>
      </c>
      <c r="BK32" s="20">
        <v>0</v>
      </c>
      <c r="BL32" s="127" t="s">
        <v>133</v>
      </c>
      <c r="BM32" s="9"/>
      <c r="BN32" s="20">
        <v>0</v>
      </c>
      <c r="BO32" s="20">
        <v>0</v>
      </c>
      <c r="BP32" s="127" t="s">
        <v>133</v>
      </c>
      <c r="BQ32" s="9"/>
      <c r="BR32" s="20">
        <v>0</v>
      </c>
      <c r="BS32" s="20">
        <v>0</v>
      </c>
      <c r="BT32" s="127" t="s">
        <v>133</v>
      </c>
      <c r="BU32" s="9"/>
      <c r="BV32" s="20">
        <v>0</v>
      </c>
      <c r="BW32" s="20">
        <v>0</v>
      </c>
      <c r="BX32" s="127" t="s">
        <v>133</v>
      </c>
      <c r="BY32" s="9"/>
      <c r="BZ32" s="20">
        <v>0</v>
      </c>
      <c r="CA32" s="20">
        <v>0</v>
      </c>
      <c r="CB32" s="127" t="s">
        <v>133</v>
      </c>
      <c r="CC32" s="9"/>
      <c r="CD32" s="20">
        <v>8</v>
      </c>
      <c r="CE32" s="20">
        <v>8</v>
      </c>
      <c r="CF32" s="127">
        <v>1</v>
      </c>
      <c r="CG32" s="9" t="s">
        <v>210</v>
      </c>
      <c r="CH32" s="20">
        <v>59</v>
      </c>
      <c r="CI32" s="20">
        <v>59</v>
      </c>
      <c r="CJ32" s="127">
        <v>1</v>
      </c>
      <c r="CK32" s="9" t="s">
        <v>210</v>
      </c>
      <c r="CL32" s="20">
        <v>0</v>
      </c>
      <c r="CM32" s="20">
        <v>0</v>
      </c>
      <c r="CN32" s="127" t="s">
        <v>133</v>
      </c>
      <c r="CO32" s="9"/>
      <c r="CP32" s="20">
        <v>0</v>
      </c>
      <c r="CQ32" s="20">
        <v>0</v>
      </c>
      <c r="CR32" s="127" t="s">
        <v>133</v>
      </c>
      <c r="CS32" s="9"/>
      <c r="CT32" s="20">
        <v>1</v>
      </c>
      <c r="CU32" s="20">
        <v>1</v>
      </c>
      <c r="CV32" s="127">
        <v>1</v>
      </c>
      <c r="CW32" s="9" t="s">
        <v>210</v>
      </c>
      <c r="CX32" s="20">
        <v>4</v>
      </c>
      <c r="CY32" s="20">
        <v>3</v>
      </c>
      <c r="CZ32" s="127">
        <v>0.75</v>
      </c>
      <c r="DA32" s="9" t="s">
        <v>210</v>
      </c>
      <c r="DB32" s="20">
        <v>1</v>
      </c>
      <c r="DC32" s="20">
        <v>1</v>
      </c>
      <c r="DD32" s="127">
        <v>1</v>
      </c>
      <c r="DE32" s="9" t="s">
        <v>210</v>
      </c>
      <c r="DF32" s="20">
        <v>2</v>
      </c>
      <c r="DG32" s="20">
        <v>2</v>
      </c>
      <c r="DH32" s="127">
        <v>1</v>
      </c>
      <c r="DI32" s="9" t="s">
        <v>210</v>
      </c>
      <c r="DJ32" s="20">
        <v>0</v>
      </c>
      <c r="DK32" s="20">
        <v>0</v>
      </c>
      <c r="DL32" s="127" t="s">
        <v>133</v>
      </c>
      <c r="DM32" s="9"/>
      <c r="DN32" s="20">
        <v>0</v>
      </c>
      <c r="DO32" s="20">
        <v>0</v>
      </c>
      <c r="DP32" s="127" t="s">
        <v>133</v>
      </c>
      <c r="DQ32" s="9"/>
      <c r="DR32" s="20">
        <v>4</v>
      </c>
      <c r="DS32" s="20">
        <v>4</v>
      </c>
      <c r="DT32" s="127">
        <v>1</v>
      </c>
      <c r="DU32" s="9" t="s">
        <v>210</v>
      </c>
      <c r="DV32" s="20">
        <v>1</v>
      </c>
      <c r="DW32" s="20">
        <v>1</v>
      </c>
      <c r="DX32" s="127">
        <v>1</v>
      </c>
      <c r="DY32" s="9" t="s">
        <v>210</v>
      </c>
      <c r="DZ32" s="9"/>
      <c r="EA32" s="9"/>
      <c r="EB32" s="9"/>
      <c r="EC32" s="9"/>
      <c r="ED32" s="9" t="s">
        <v>78</v>
      </c>
      <c r="EE32" s="9"/>
      <c r="EF32" s="124" t="s">
        <v>193</v>
      </c>
      <c r="EG32" s="9" t="s">
        <v>78</v>
      </c>
      <c r="EH32" s="9"/>
      <c r="EI32" s="9"/>
      <c r="EJ32" s="9"/>
      <c r="EK32" s="9"/>
      <c r="EL32" s="9"/>
      <c r="EM32" s="19"/>
      <c r="EN32" s="9" t="s">
        <v>78</v>
      </c>
      <c r="EO32" s="9"/>
      <c r="EP32" s="9"/>
      <c r="EQ32" s="9"/>
      <c r="ER32" s="9"/>
      <c r="ES32" s="9"/>
      <c r="ET32" s="211"/>
      <c r="EU32" s="9"/>
      <c r="EV32" s="9"/>
      <c r="EW32" s="9"/>
      <c r="EX32" s="19"/>
      <c r="EY32" s="9" t="s">
        <v>78</v>
      </c>
      <c r="EZ32" s="9"/>
      <c r="FA32" s="9"/>
      <c r="FB32" s="19"/>
      <c r="FC32" s="9" t="s">
        <v>117</v>
      </c>
      <c r="FD32" s="9"/>
      <c r="FE32" s="9"/>
      <c r="FF32" s="19"/>
    </row>
    <row r="33" spans="1:162" s="21" customFormat="1" ht="26">
      <c r="A33" s="18" t="s">
        <v>134</v>
      </c>
      <c r="B33" s="9" t="s">
        <v>135</v>
      </c>
      <c r="C33" s="9" t="s">
        <v>78</v>
      </c>
      <c r="D33" s="9"/>
      <c r="E33" s="9" t="s">
        <v>210</v>
      </c>
      <c r="F33" s="9" t="s">
        <v>78</v>
      </c>
      <c r="G33" s="9"/>
      <c r="H33" s="9" t="s">
        <v>210</v>
      </c>
      <c r="I33" s="9" t="s">
        <v>78</v>
      </c>
      <c r="J33" s="9"/>
      <c r="K33" s="9" t="s">
        <v>210</v>
      </c>
      <c r="L33" s="9" t="s">
        <v>78</v>
      </c>
      <c r="M33" s="9"/>
      <c r="N33" s="9" t="s">
        <v>210</v>
      </c>
      <c r="O33" s="9" t="s">
        <v>78</v>
      </c>
      <c r="P33" s="9"/>
      <c r="Q33" s="9" t="s">
        <v>210</v>
      </c>
      <c r="R33" s="9" t="s">
        <v>78</v>
      </c>
      <c r="S33" s="9"/>
      <c r="T33" s="9" t="s">
        <v>210</v>
      </c>
      <c r="U33" s="9" t="s">
        <v>78</v>
      </c>
      <c r="V33" s="9"/>
      <c r="W33" s="9" t="s">
        <v>210</v>
      </c>
      <c r="X33" s="126"/>
      <c r="Y33" s="126" t="s">
        <v>78</v>
      </c>
      <c r="Z33" s="9"/>
      <c r="AA33" s="9"/>
      <c r="AB33" s="9"/>
      <c r="AC33" s="9"/>
      <c r="AD33" s="9" t="s">
        <v>78</v>
      </c>
      <c r="AE33" s="9"/>
      <c r="AF33" s="9" t="s">
        <v>210</v>
      </c>
      <c r="AG33" s="9" t="s">
        <v>78</v>
      </c>
      <c r="AH33" s="9"/>
      <c r="AI33" s="9" t="s">
        <v>210</v>
      </c>
      <c r="AJ33" s="9" t="s">
        <v>78</v>
      </c>
      <c r="AK33" s="9"/>
      <c r="AL33" s="9" t="s">
        <v>210</v>
      </c>
      <c r="AM33" s="9" t="s">
        <v>78</v>
      </c>
      <c r="AN33" s="9"/>
      <c r="AO33" s="9" t="s">
        <v>210</v>
      </c>
      <c r="AP33" s="20">
        <v>3</v>
      </c>
      <c r="AQ33" s="20">
        <v>3</v>
      </c>
      <c r="AR33" s="186">
        <v>1</v>
      </c>
      <c r="AS33" s="9" t="s">
        <v>210</v>
      </c>
      <c r="AT33" s="20">
        <v>9</v>
      </c>
      <c r="AU33" s="20">
        <v>9</v>
      </c>
      <c r="AV33" s="127">
        <v>1</v>
      </c>
      <c r="AW33" s="9" t="s">
        <v>210</v>
      </c>
      <c r="AX33" s="20">
        <v>0</v>
      </c>
      <c r="AY33" s="20">
        <v>0</v>
      </c>
      <c r="AZ33" s="127" t="s">
        <v>133</v>
      </c>
      <c r="BA33" s="9"/>
      <c r="BB33" s="20">
        <v>0</v>
      </c>
      <c r="BC33" s="20">
        <v>0</v>
      </c>
      <c r="BD33" s="127" t="s">
        <v>133</v>
      </c>
      <c r="BE33" s="9"/>
      <c r="BF33" s="20">
        <v>0</v>
      </c>
      <c r="BG33" s="20">
        <v>0</v>
      </c>
      <c r="BH33" s="127" t="s">
        <v>133</v>
      </c>
      <c r="BI33" s="9"/>
      <c r="BJ33" s="20">
        <v>0</v>
      </c>
      <c r="BK33" s="20">
        <v>0</v>
      </c>
      <c r="BL33" s="127" t="s">
        <v>133</v>
      </c>
      <c r="BM33" s="9"/>
      <c r="BN33" s="20">
        <v>1</v>
      </c>
      <c r="BO33" s="20">
        <v>1</v>
      </c>
      <c r="BP33" s="127">
        <v>1</v>
      </c>
      <c r="BQ33" s="9" t="s">
        <v>210</v>
      </c>
      <c r="BR33" s="20">
        <v>0</v>
      </c>
      <c r="BS33" s="20">
        <v>0</v>
      </c>
      <c r="BT33" s="127" t="s">
        <v>133</v>
      </c>
      <c r="BU33" s="9"/>
      <c r="BV33" s="20">
        <v>0</v>
      </c>
      <c r="BW33" s="20">
        <v>0</v>
      </c>
      <c r="BX33" s="127" t="s">
        <v>133</v>
      </c>
      <c r="BY33" s="9"/>
      <c r="BZ33" s="20">
        <v>0</v>
      </c>
      <c r="CA33" s="20">
        <v>0</v>
      </c>
      <c r="CB33" s="127" t="s">
        <v>133</v>
      </c>
      <c r="CC33" s="9"/>
      <c r="CD33" s="20">
        <v>7</v>
      </c>
      <c r="CE33" s="20">
        <v>7</v>
      </c>
      <c r="CF33" s="127">
        <v>1</v>
      </c>
      <c r="CG33" s="9" t="s">
        <v>210</v>
      </c>
      <c r="CH33" s="20">
        <v>41</v>
      </c>
      <c r="CI33" s="20">
        <v>41</v>
      </c>
      <c r="CJ33" s="127">
        <v>1</v>
      </c>
      <c r="CK33" s="9" t="s">
        <v>210</v>
      </c>
      <c r="CL33" s="20">
        <v>0</v>
      </c>
      <c r="CM33" s="20">
        <v>0</v>
      </c>
      <c r="CN33" s="127" t="s">
        <v>133</v>
      </c>
      <c r="CO33" s="9"/>
      <c r="CP33" s="20">
        <v>0</v>
      </c>
      <c r="CQ33" s="20">
        <v>0</v>
      </c>
      <c r="CR33" s="127" t="s">
        <v>133</v>
      </c>
      <c r="CS33" s="9"/>
      <c r="CT33" s="20">
        <v>1</v>
      </c>
      <c r="CU33" s="20">
        <v>0</v>
      </c>
      <c r="CV33" s="127">
        <v>0</v>
      </c>
      <c r="CW33" s="9"/>
      <c r="CX33" s="20">
        <v>6</v>
      </c>
      <c r="CY33" s="20">
        <v>4</v>
      </c>
      <c r="CZ33" s="127">
        <v>0.66666666666666663</v>
      </c>
      <c r="DA33" s="9" t="s">
        <v>210</v>
      </c>
      <c r="DB33" s="20">
        <v>3</v>
      </c>
      <c r="DC33" s="20">
        <v>3</v>
      </c>
      <c r="DD33" s="127">
        <v>1</v>
      </c>
      <c r="DE33" s="9" t="s">
        <v>210</v>
      </c>
      <c r="DF33" s="20">
        <v>2</v>
      </c>
      <c r="DG33" s="20">
        <v>2</v>
      </c>
      <c r="DH33" s="127">
        <v>1</v>
      </c>
      <c r="DI33" s="9" t="s">
        <v>210</v>
      </c>
      <c r="DJ33" s="20">
        <v>0</v>
      </c>
      <c r="DK33" s="20">
        <v>0</v>
      </c>
      <c r="DL33" s="127" t="s">
        <v>133</v>
      </c>
      <c r="DM33" s="9"/>
      <c r="DN33" s="20">
        <v>0</v>
      </c>
      <c r="DO33" s="20">
        <v>0</v>
      </c>
      <c r="DP33" s="127" t="s">
        <v>133</v>
      </c>
      <c r="DQ33" s="9"/>
      <c r="DR33" s="20">
        <v>6</v>
      </c>
      <c r="DS33" s="20">
        <v>6</v>
      </c>
      <c r="DT33" s="127">
        <v>1</v>
      </c>
      <c r="DU33" s="9" t="s">
        <v>210</v>
      </c>
      <c r="DV33" s="20">
        <v>1</v>
      </c>
      <c r="DW33" s="20">
        <v>1</v>
      </c>
      <c r="DX33" s="127">
        <v>1</v>
      </c>
      <c r="DY33" s="9" t="s">
        <v>210</v>
      </c>
      <c r="DZ33" s="9" t="s">
        <v>78</v>
      </c>
      <c r="EA33" s="9"/>
      <c r="EB33" s="9"/>
      <c r="EC33" s="9"/>
      <c r="ED33" s="9"/>
      <c r="EE33" s="9"/>
      <c r="EF33" s="124"/>
      <c r="EG33" s="9" t="s">
        <v>78</v>
      </c>
      <c r="EH33" s="9"/>
      <c r="EI33" s="9"/>
      <c r="EJ33" s="9"/>
      <c r="EK33" s="9"/>
      <c r="EL33" s="9"/>
      <c r="EM33" s="19"/>
      <c r="EN33" s="9" t="s">
        <v>78</v>
      </c>
      <c r="EO33" s="9"/>
      <c r="EP33" s="9"/>
      <c r="EQ33" s="9"/>
      <c r="ER33" s="9"/>
      <c r="ES33" s="9"/>
      <c r="ET33" s="212"/>
      <c r="EU33" s="9" t="s">
        <v>78</v>
      </c>
      <c r="EV33" s="9"/>
      <c r="EW33" s="9"/>
      <c r="EX33" s="19"/>
      <c r="EY33" s="9" t="s">
        <v>78</v>
      </c>
      <c r="EZ33" s="9"/>
      <c r="FA33" s="9"/>
      <c r="FB33" s="19"/>
      <c r="FC33" s="9" t="s">
        <v>78</v>
      </c>
      <c r="FD33" s="9"/>
      <c r="FE33" s="9"/>
      <c r="FF33" s="19"/>
    </row>
    <row r="34" spans="1:162" s="21" customFormat="1" ht="39">
      <c r="A34" s="18" t="s">
        <v>136</v>
      </c>
      <c r="B34" s="9" t="s">
        <v>137</v>
      </c>
      <c r="C34" s="9" t="s">
        <v>78</v>
      </c>
      <c r="D34" s="9"/>
      <c r="E34" s="9" t="s">
        <v>209</v>
      </c>
      <c r="F34" s="9" t="s">
        <v>78</v>
      </c>
      <c r="G34" s="9"/>
      <c r="H34" s="9" t="s">
        <v>209</v>
      </c>
      <c r="I34" s="9" t="s">
        <v>78</v>
      </c>
      <c r="J34" s="9"/>
      <c r="K34" s="9" t="s">
        <v>209</v>
      </c>
      <c r="L34" s="9" t="s">
        <v>78</v>
      </c>
      <c r="M34" s="9"/>
      <c r="N34" s="9" t="s">
        <v>209</v>
      </c>
      <c r="O34" s="9" t="s">
        <v>78</v>
      </c>
      <c r="P34" s="9"/>
      <c r="Q34" s="9" t="s">
        <v>210</v>
      </c>
      <c r="R34" s="9" t="s">
        <v>78</v>
      </c>
      <c r="S34" s="9"/>
      <c r="T34" s="9" t="s">
        <v>209</v>
      </c>
      <c r="U34" s="9"/>
      <c r="V34" s="9"/>
      <c r="W34" s="9"/>
      <c r="X34" s="126"/>
      <c r="Y34" s="126" t="s">
        <v>78</v>
      </c>
      <c r="Z34" s="9"/>
      <c r="AA34" s="9"/>
      <c r="AB34" s="9"/>
      <c r="AC34" s="9"/>
      <c r="AD34" s="9" t="s">
        <v>78</v>
      </c>
      <c r="AE34" s="9"/>
      <c r="AF34" s="9" t="s">
        <v>210</v>
      </c>
      <c r="AG34" s="9" t="s">
        <v>78</v>
      </c>
      <c r="AH34" s="9"/>
      <c r="AI34" s="9" t="s">
        <v>210</v>
      </c>
      <c r="AJ34" s="9" t="s">
        <v>78</v>
      </c>
      <c r="AK34" s="9"/>
      <c r="AL34" s="9" t="s">
        <v>208</v>
      </c>
      <c r="AM34" s="9" t="s">
        <v>78</v>
      </c>
      <c r="AN34" s="9"/>
      <c r="AO34" s="9" t="s">
        <v>210</v>
      </c>
      <c r="AP34" s="20">
        <v>1</v>
      </c>
      <c r="AQ34" s="20">
        <v>0</v>
      </c>
      <c r="AR34" s="186">
        <v>0</v>
      </c>
      <c r="AS34" s="9"/>
      <c r="AT34" s="20">
        <v>1</v>
      </c>
      <c r="AU34" s="20">
        <v>1</v>
      </c>
      <c r="AV34" s="127">
        <v>1</v>
      </c>
      <c r="AW34" s="9" t="s">
        <v>210</v>
      </c>
      <c r="AX34" s="20">
        <v>0</v>
      </c>
      <c r="AY34" s="20">
        <v>0</v>
      </c>
      <c r="AZ34" s="127" t="s">
        <v>133</v>
      </c>
      <c r="BA34" s="9"/>
      <c r="BB34" s="20">
        <v>0</v>
      </c>
      <c r="BC34" s="20">
        <v>0</v>
      </c>
      <c r="BD34" s="127" t="s">
        <v>133</v>
      </c>
      <c r="BE34" s="9"/>
      <c r="BF34" s="20">
        <v>0</v>
      </c>
      <c r="BG34" s="20">
        <v>0</v>
      </c>
      <c r="BH34" s="127" t="s">
        <v>133</v>
      </c>
      <c r="BI34" s="9"/>
      <c r="BJ34" s="20">
        <v>0</v>
      </c>
      <c r="BK34" s="20">
        <v>0</v>
      </c>
      <c r="BL34" s="127" t="s">
        <v>133</v>
      </c>
      <c r="BM34" s="9"/>
      <c r="BN34" s="20">
        <v>0</v>
      </c>
      <c r="BO34" s="20">
        <v>0</v>
      </c>
      <c r="BP34" s="127" t="s">
        <v>133</v>
      </c>
      <c r="BQ34" s="9"/>
      <c r="BR34" s="20">
        <v>0</v>
      </c>
      <c r="BS34" s="20">
        <v>0</v>
      </c>
      <c r="BT34" s="127" t="s">
        <v>133</v>
      </c>
      <c r="BU34" s="9"/>
      <c r="BV34" s="20">
        <v>0</v>
      </c>
      <c r="BW34" s="20">
        <v>0</v>
      </c>
      <c r="BX34" s="127" t="s">
        <v>133</v>
      </c>
      <c r="BY34" s="9"/>
      <c r="BZ34" s="20">
        <v>0</v>
      </c>
      <c r="CA34" s="20">
        <v>0</v>
      </c>
      <c r="CB34" s="127" t="s">
        <v>133</v>
      </c>
      <c r="CC34" s="9"/>
      <c r="CD34" s="20">
        <v>11</v>
      </c>
      <c r="CE34" s="20">
        <v>4</v>
      </c>
      <c r="CF34" s="127">
        <v>0.36363636363636365</v>
      </c>
      <c r="CG34" s="9" t="s">
        <v>210</v>
      </c>
      <c r="CH34" s="20">
        <v>136</v>
      </c>
      <c r="CI34" s="20">
        <v>128</v>
      </c>
      <c r="CJ34" s="127">
        <v>0.94117647058823528</v>
      </c>
      <c r="CK34" s="9" t="s">
        <v>208</v>
      </c>
      <c r="CL34" s="20">
        <v>0</v>
      </c>
      <c r="CM34" s="20">
        <v>0</v>
      </c>
      <c r="CN34" s="127" t="s">
        <v>133</v>
      </c>
      <c r="CO34" s="9"/>
      <c r="CP34" s="20">
        <v>0</v>
      </c>
      <c r="CQ34" s="20">
        <v>0</v>
      </c>
      <c r="CR34" s="127" t="s">
        <v>133</v>
      </c>
      <c r="CS34" s="9"/>
      <c r="CT34" s="20">
        <v>1</v>
      </c>
      <c r="CU34" s="20">
        <v>0</v>
      </c>
      <c r="CV34" s="127">
        <v>0</v>
      </c>
      <c r="CW34" s="9"/>
      <c r="CX34" s="20">
        <v>5</v>
      </c>
      <c r="CY34" s="20">
        <v>2</v>
      </c>
      <c r="CZ34" s="127">
        <v>0.4</v>
      </c>
      <c r="DA34" s="9" t="s">
        <v>210</v>
      </c>
      <c r="DB34" s="20">
        <v>3</v>
      </c>
      <c r="DC34" s="20">
        <v>3</v>
      </c>
      <c r="DD34" s="127">
        <v>1</v>
      </c>
      <c r="DE34" s="9" t="s">
        <v>210</v>
      </c>
      <c r="DF34" s="20">
        <v>2</v>
      </c>
      <c r="DG34" s="20">
        <v>2</v>
      </c>
      <c r="DH34" s="127">
        <v>1</v>
      </c>
      <c r="DI34" s="9" t="s">
        <v>210</v>
      </c>
      <c r="DJ34" s="20">
        <v>0</v>
      </c>
      <c r="DK34" s="20">
        <v>0</v>
      </c>
      <c r="DL34" s="127" t="s">
        <v>133</v>
      </c>
      <c r="DM34" s="9"/>
      <c r="DN34" s="20">
        <v>0</v>
      </c>
      <c r="DO34" s="20">
        <v>0</v>
      </c>
      <c r="DP34" s="127" t="s">
        <v>133</v>
      </c>
      <c r="DQ34" s="9"/>
      <c r="DR34" s="20">
        <v>9</v>
      </c>
      <c r="DS34" s="20">
        <v>8</v>
      </c>
      <c r="DT34" s="127">
        <v>0.88888888888888884</v>
      </c>
      <c r="DU34" s="9" t="s">
        <v>210</v>
      </c>
      <c r="DV34" s="20">
        <v>0</v>
      </c>
      <c r="DW34" s="20">
        <v>0</v>
      </c>
      <c r="DX34" s="127" t="s">
        <v>133</v>
      </c>
      <c r="DY34" s="9"/>
      <c r="DZ34" s="9"/>
      <c r="EA34" s="9"/>
      <c r="EB34" s="9"/>
      <c r="EC34" s="9"/>
      <c r="ED34" s="9" t="s">
        <v>78</v>
      </c>
      <c r="EE34" s="9"/>
      <c r="EF34" s="124" t="s">
        <v>194</v>
      </c>
      <c r="EG34" s="9" t="s">
        <v>78</v>
      </c>
      <c r="EH34" s="9"/>
      <c r="EI34" s="9"/>
      <c r="EJ34" s="9"/>
      <c r="EK34" s="9"/>
      <c r="EL34" s="9"/>
      <c r="EM34" s="19"/>
      <c r="EN34" s="9" t="s">
        <v>78</v>
      </c>
      <c r="EO34" s="9"/>
      <c r="EP34" s="9"/>
      <c r="EQ34" s="9"/>
      <c r="ER34" s="9"/>
      <c r="ES34" s="9"/>
      <c r="ET34" s="212"/>
      <c r="EU34" s="9"/>
      <c r="EV34" s="9"/>
      <c r="EW34" s="9"/>
      <c r="EX34" s="19"/>
      <c r="EY34" s="9" t="s">
        <v>78</v>
      </c>
      <c r="EZ34" s="9"/>
      <c r="FA34" s="9"/>
      <c r="FB34" s="19"/>
      <c r="FC34" s="9" t="s">
        <v>78</v>
      </c>
      <c r="FD34" s="9"/>
      <c r="FE34" s="9"/>
      <c r="FF34" s="19"/>
    </row>
    <row r="35" spans="1:162" s="21" customFormat="1" ht="26">
      <c r="A35" s="18" t="s">
        <v>138</v>
      </c>
      <c r="B35" s="31" t="s">
        <v>139</v>
      </c>
      <c r="C35" s="9" t="s">
        <v>78</v>
      </c>
      <c r="D35" s="9"/>
      <c r="E35" s="9" t="s">
        <v>208</v>
      </c>
      <c r="F35" s="9" t="s">
        <v>78</v>
      </c>
      <c r="G35" s="9"/>
      <c r="H35" s="9" t="s">
        <v>209</v>
      </c>
      <c r="I35" s="9" t="s">
        <v>78</v>
      </c>
      <c r="J35" s="9"/>
      <c r="K35" s="9" t="s">
        <v>209</v>
      </c>
      <c r="L35" s="9" t="s">
        <v>78</v>
      </c>
      <c r="M35" s="9"/>
      <c r="N35" s="9" t="s">
        <v>208</v>
      </c>
      <c r="O35" s="9" t="s">
        <v>78</v>
      </c>
      <c r="P35" s="9"/>
      <c r="Q35" s="9" t="s">
        <v>208</v>
      </c>
      <c r="R35" s="9" t="s">
        <v>78</v>
      </c>
      <c r="S35" s="9"/>
      <c r="T35" s="9" t="s">
        <v>208</v>
      </c>
      <c r="U35" s="9"/>
      <c r="V35" s="9"/>
      <c r="W35" s="9"/>
      <c r="X35" s="126" t="s">
        <v>78</v>
      </c>
      <c r="Y35" s="126"/>
      <c r="Z35" s="9" t="s">
        <v>208</v>
      </c>
      <c r="AA35" s="9"/>
      <c r="AB35" s="9"/>
      <c r="AC35" s="9"/>
      <c r="AD35" s="9" t="s">
        <v>78</v>
      </c>
      <c r="AE35" s="9"/>
      <c r="AF35" s="9" t="s">
        <v>210</v>
      </c>
      <c r="AG35" s="9" t="s">
        <v>78</v>
      </c>
      <c r="AH35" s="9"/>
      <c r="AI35" s="9" t="s">
        <v>208</v>
      </c>
      <c r="AJ35" s="9" t="s">
        <v>78</v>
      </c>
      <c r="AK35" s="9"/>
      <c r="AL35" s="9" t="s">
        <v>208</v>
      </c>
      <c r="AM35" s="9" t="s">
        <v>78</v>
      </c>
      <c r="AN35" s="9"/>
      <c r="AO35" s="9" t="s">
        <v>210</v>
      </c>
      <c r="AP35" s="20">
        <v>1</v>
      </c>
      <c r="AQ35" s="20">
        <v>1</v>
      </c>
      <c r="AR35" s="186">
        <v>1</v>
      </c>
      <c r="AS35" s="9" t="s">
        <v>210</v>
      </c>
      <c r="AT35" s="20">
        <v>3</v>
      </c>
      <c r="AU35" s="20">
        <v>3</v>
      </c>
      <c r="AV35" s="127">
        <v>1</v>
      </c>
      <c r="AW35" s="9" t="s">
        <v>210</v>
      </c>
      <c r="AX35" s="20">
        <v>0</v>
      </c>
      <c r="AY35" s="20">
        <v>0</v>
      </c>
      <c r="AZ35" s="127" t="s">
        <v>133</v>
      </c>
      <c r="BA35" s="9"/>
      <c r="BB35" s="20">
        <v>0</v>
      </c>
      <c r="BC35" s="20">
        <v>0</v>
      </c>
      <c r="BD35" s="127" t="s">
        <v>133</v>
      </c>
      <c r="BE35" s="9"/>
      <c r="BF35" s="20">
        <v>0</v>
      </c>
      <c r="BG35" s="20">
        <v>0</v>
      </c>
      <c r="BH35" s="127" t="s">
        <v>133</v>
      </c>
      <c r="BI35" s="9"/>
      <c r="BJ35" s="20">
        <v>2</v>
      </c>
      <c r="BK35" s="20">
        <v>2</v>
      </c>
      <c r="BL35" s="127">
        <v>1</v>
      </c>
      <c r="BM35" s="9" t="s">
        <v>210</v>
      </c>
      <c r="BN35" s="20">
        <v>0</v>
      </c>
      <c r="BO35" s="20">
        <v>0</v>
      </c>
      <c r="BP35" s="127" t="s">
        <v>133</v>
      </c>
      <c r="BQ35" s="9"/>
      <c r="BR35" s="20">
        <v>0</v>
      </c>
      <c r="BS35" s="20">
        <v>0</v>
      </c>
      <c r="BT35" s="127" t="s">
        <v>133</v>
      </c>
      <c r="BU35" s="9"/>
      <c r="BV35" s="20">
        <v>0</v>
      </c>
      <c r="BW35" s="20">
        <v>0</v>
      </c>
      <c r="BX35" s="127" t="s">
        <v>133</v>
      </c>
      <c r="BY35" s="9"/>
      <c r="BZ35" s="20">
        <v>0</v>
      </c>
      <c r="CA35" s="20">
        <v>0</v>
      </c>
      <c r="CB35" s="127" t="s">
        <v>133</v>
      </c>
      <c r="CC35" s="9"/>
      <c r="CD35" s="20">
        <v>19</v>
      </c>
      <c r="CE35" s="20">
        <v>18</v>
      </c>
      <c r="CF35" s="127">
        <v>0.94736842105263153</v>
      </c>
      <c r="CG35" s="9" t="s">
        <v>210</v>
      </c>
      <c r="CH35" s="20">
        <v>299</v>
      </c>
      <c r="CI35" s="20">
        <v>299</v>
      </c>
      <c r="CJ35" s="127">
        <v>1</v>
      </c>
      <c r="CK35" s="9" t="s">
        <v>210</v>
      </c>
      <c r="CL35" s="20">
        <v>1</v>
      </c>
      <c r="CM35" s="20">
        <v>1</v>
      </c>
      <c r="CN35" s="127">
        <v>1</v>
      </c>
      <c r="CO35" s="9" t="s">
        <v>210</v>
      </c>
      <c r="CP35" s="20">
        <v>0</v>
      </c>
      <c r="CQ35" s="20">
        <v>0</v>
      </c>
      <c r="CR35" s="127" t="s">
        <v>133</v>
      </c>
      <c r="CS35" s="9"/>
      <c r="CT35" s="20">
        <v>2</v>
      </c>
      <c r="CU35" s="20">
        <v>2</v>
      </c>
      <c r="CV35" s="127">
        <v>1</v>
      </c>
      <c r="CW35" s="9" t="s">
        <v>210</v>
      </c>
      <c r="CX35" s="20">
        <v>6</v>
      </c>
      <c r="CY35" s="20">
        <v>4</v>
      </c>
      <c r="CZ35" s="127">
        <v>0.66666666666666663</v>
      </c>
      <c r="DA35" s="9" t="s">
        <v>210</v>
      </c>
      <c r="DB35" s="20">
        <v>1</v>
      </c>
      <c r="DC35" s="20">
        <v>1</v>
      </c>
      <c r="DD35" s="127">
        <v>1</v>
      </c>
      <c r="DE35" s="9" t="s">
        <v>210</v>
      </c>
      <c r="DF35" s="20">
        <v>1</v>
      </c>
      <c r="DG35" s="20">
        <v>1</v>
      </c>
      <c r="DH35" s="127">
        <v>1</v>
      </c>
      <c r="DI35" s="9" t="s">
        <v>210</v>
      </c>
      <c r="DJ35" s="20">
        <v>0</v>
      </c>
      <c r="DK35" s="20">
        <v>0</v>
      </c>
      <c r="DL35" s="127" t="s">
        <v>133</v>
      </c>
      <c r="DM35" s="9"/>
      <c r="DN35" s="20">
        <v>0</v>
      </c>
      <c r="DO35" s="20">
        <v>0</v>
      </c>
      <c r="DP35" s="127" t="s">
        <v>133</v>
      </c>
      <c r="DQ35" s="9"/>
      <c r="DR35" s="20">
        <v>7</v>
      </c>
      <c r="DS35" s="20">
        <v>5</v>
      </c>
      <c r="DT35" s="127">
        <v>0.7142857142857143</v>
      </c>
      <c r="DU35" s="9" t="s">
        <v>210</v>
      </c>
      <c r="DV35" s="20">
        <v>0</v>
      </c>
      <c r="DW35" s="20">
        <v>0</v>
      </c>
      <c r="DX35" s="127" t="s">
        <v>133</v>
      </c>
      <c r="DY35" s="9"/>
      <c r="DZ35" s="9" t="s">
        <v>78</v>
      </c>
      <c r="EA35" s="9"/>
      <c r="EB35" s="9"/>
      <c r="EC35" s="9"/>
      <c r="ED35" s="9"/>
      <c r="EE35" s="9"/>
      <c r="EF35" s="124"/>
      <c r="EG35" s="9" t="s">
        <v>78</v>
      </c>
      <c r="EH35" s="9"/>
      <c r="EI35" s="9"/>
      <c r="EJ35" s="9"/>
      <c r="EK35" s="9"/>
      <c r="EL35" s="9"/>
      <c r="EM35" s="19"/>
      <c r="EN35" s="9" t="s">
        <v>78</v>
      </c>
      <c r="EO35" s="9"/>
      <c r="EP35" s="9"/>
      <c r="EQ35" s="9"/>
      <c r="ER35" s="9"/>
      <c r="ES35" s="9"/>
      <c r="ET35" s="212"/>
      <c r="EU35" s="9" t="s">
        <v>78</v>
      </c>
      <c r="EV35" s="9"/>
      <c r="EW35" s="9"/>
      <c r="EX35" s="19"/>
      <c r="EY35" s="9" t="s">
        <v>78</v>
      </c>
      <c r="EZ35" s="9"/>
      <c r="FA35" s="9"/>
      <c r="FB35" s="19"/>
      <c r="FC35" s="9" t="s">
        <v>78</v>
      </c>
      <c r="FD35" s="9"/>
      <c r="FE35" s="9"/>
      <c r="FF35" s="19"/>
    </row>
    <row r="36" spans="1:162" s="21" customFormat="1" ht="26">
      <c r="A36" s="18" t="s">
        <v>140</v>
      </c>
      <c r="B36" s="9" t="s">
        <v>141</v>
      </c>
      <c r="C36" s="9" t="s">
        <v>78</v>
      </c>
      <c r="D36" s="9"/>
      <c r="E36" s="9" t="s">
        <v>208</v>
      </c>
      <c r="F36" s="9" t="s">
        <v>78</v>
      </c>
      <c r="G36" s="9"/>
      <c r="H36" s="9" t="s">
        <v>208</v>
      </c>
      <c r="I36" s="9" t="s">
        <v>78</v>
      </c>
      <c r="J36" s="9"/>
      <c r="K36" s="9" t="s">
        <v>208</v>
      </c>
      <c r="L36" s="9" t="s">
        <v>78</v>
      </c>
      <c r="M36" s="9"/>
      <c r="N36" s="9" t="s">
        <v>210</v>
      </c>
      <c r="O36" s="9" t="s">
        <v>78</v>
      </c>
      <c r="P36" s="9"/>
      <c r="Q36" s="9" t="s">
        <v>208</v>
      </c>
      <c r="R36" s="9" t="s">
        <v>78</v>
      </c>
      <c r="S36" s="9"/>
      <c r="T36" s="9" t="s">
        <v>210</v>
      </c>
      <c r="U36" s="9" t="s">
        <v>78</v>
      </c>
      <c r="V36" s="9"/>
      <c r="W36" s="9" t="s">
        <v>209</v>
      </c>
      <c r="X36" s="126"/>
      <c r="Y36" s="126" t="s">
        <v>78</v>
      </c>
      <c r="Z36" s="9"/>
      <c r="AA36" s="9"/>
      <c r="AB36" s="9"/>
      <c r="AC36" s="9"/>
      <c r="AD36" s="9" t="s">
        <v>78</v>
      </c>
      <c r="AE36" s="9"/>
      <c r="AF36" s="9" t="s">
        <v>208</v>
      </c>
      <c r="AG36" s="9" t="s">
        <v>78</v>
      </c>
      <c r="AH36" s="9"/>
      <c r="AI36" s="9" t="s">
        <v>210</v>
      </c>
      <c r="AJ36" s="9" t="s">
        <v>78</v>
      </c>
      <c r="AK36" s="9"/>
      <c r="AL36" s="9" t="s">
        <v>208</v>
      </c>
      <c r="AM36" s="9" t="s">
        <v>78</v>
      </c>
      <c r="AN36" s="9"/>
      <c r="AO36" s="9" t="s">
        <v>208</v>
      </c>
      <c r="AP36" s="20">
        <v>4</v>
      </c>
      <c r="AQ36" s="20">
        <v>4</v>
      </c>
      <c r="AR36" s="186">
        <v>1</v>
      </c>
      <c r="AS36" s="9" t="s">
        <v>210</v>
      </c>
      <c r="AT36" s="20">
        <v>4</v>
      </c>
      <c r="AU36" s="20">
        <v>4</v>
      </c>
      <c r="AV36" s="127">
        <v>1</v>
      </c>
      <c r="AW36" s="9" t="s">
        <v>210</v>
      </c>
      <c r="AX36" s="20">
        <v>0</v>
      </c>
      <c r="AY36" s="20">
        <v>0</v>
      </c>
      <c r="AZ36" s="127" t="s">
        <v>133</v>
      </c>
      <c r="BA36" s="9"/>
      <c r="BB36" s="20">
        <v>0</v>
      </c>
      <c r="BC36" s="20">
        <v>0</v>
      </c>
      <c r="BD36" s="127" t="s">
        <v>133</v>
      </c>
      <c r="BE36" s="9"/>
      <c r="BF36" s="20">
        <v>2</v>
      </c>
      <c r="BG36" s="20">
        <v>2</v>
      </c>
      <c r="BH36" s="127">
        <v>1</v>
      </c>
      <c r="BI36" s="9" t="s">
        <v>210</v>
      </c>
      <c r="BJ36" s="20">
        <v>0</v>
      </c>
      <c r="BK36" s="20">
        <v>0</v>
      </c>
      <c r="BL36" s="127" t="s">
        <v>133</v>
      </c>
      <c r="BM36" s="9"/>
      <c r="BN36" s="20">
        <v>0</v>
      </c>
      <c r="BO36" s="20">
        <v>0</v>
      </c>
      <c r="BP36" s="127" t="s">
        <v>133</v>
      </c>
      <c r="BQ36" s="9"/>
      <c r="BR36" s="20">
        <v>0</v>
      </c>
      <c r="BS36" s="20">
        <v>0</v>
      </c>
      <c r="BT36" s="127" t="s">
        <v>133</v>
      </c>
      <c r="BU36" s="9"/>
      <c r="BV36" s="20">
        <v>0</v>
      </c>
      <c r="BW36" s="20">
        <v>0</v>
      </c>
      <c r="BX36" s="127" t="s">
        <v>133</v>
      </c>
      <c r="BY36" s="9"/>
      <c r="BZ36" s="20">
        <v>5</v>
      </c>
      <c r="CA36" s="20">
        <v>0</v>
      </c>
      <c r="CB36" s="127">
        <v>0</v>
      </c>
      <c r="CC36" s="9"/>
      <c r="CD36" s="20">
        <v>30</v>
      </c>
      <c r="CE36" s="20">
        <v>30</v>
      </c>
      <c r="CF36" s="127">
        <v>1</v>
      </c>
      <c r="CG36" s="9" t="s">
        <v>210</v>
      </c>
      <c r="CH36" s="20">
        <v>398</v>
      </c>
      <c r="CI36" s="20">
        <v>398</v>
      </c>
      <c r="CJ36" s="127">
        <v>1</v>
      </c>
      <c r="CK36" s="9" t="s">
        <v>210</v>
      </c>
      <c r="CL36" s="20">
        <v>0</v>
      </c>
      <c r="CM36" s="20">
        <v>0</v>
      </c>
      <c r="CN36" s="127" t="s">
        <v>133</v>
      </c>
      <c r="CO36" s="9"/>
      <c r="CP36" s="20">
        <v>0</v>
      </c>
      <c r="CQ36" s="20">
        <v>0</v>
      </c>
      <c r="CR36" s="127" t="s">
        <v>133</v>
      </c>
      <c r="CS36" s="9"/>
      <c r="CT36" s="20">
        <v>1</v>
      </c>
      <c r="CU36" s="20">
        <v>0</v>
      </c>
      <c r="CV36" s="127">
        <v>0</v>
      </c>
      <c r="CW36" s="9"/>
      <c r="CX36" s="20">
        <v>9</v>
      </c>
      <c r="CY36" s="20">
        <v>4</v>
      </c>
      <c r="CZ36" s="127">
        <v>0.44444444444444442</v>
      </c>
      <c r="DA36" s="9" t="s">
        <v>210</v>
      </c>
      <c r="DB36" s="20">
        <v>6</v>
      </c>
      <c r="DC36" s="20">
        <v>6</v>
      </c>
      <c r="DD36" s="127">
        <v>1</v>
      </c>
      <c r="DE36" s="9" t="s">
        <v>210</v>
      </c>
      <c r="DF36" s="20">
        <v>4</v>
      </c>
      <c r="DG36" s="20">
        <v>1</v>
      </c>
      <c r="DH36" s="127">
        <v>0.25</v>
      </c>
      <c r="DI36" s="9" t="s">
        <v>210</v>
      </c>
      <c r="DJ36" s="20">
        <v>0</v>
      </c>
      <c r="DK36" s="20">
        <v>0</v>
      </c>
      <c r="DL36" s="127" t="s">
        <v>133</v>
      </c>
      <c r="DM36" s="9"/>
      <c r="DN36" s="20">
        <v>1</v>
      </c>
      <c r="DO36" s="20">
        <v>0</v>
      </c>
      <c r="DP36" s="127">
        <v>0</v>
      </c>
      <c r="DQ36" s="9"/>
      <c r="DR36" s="20">
        <v>9</v>
      </c>
      <c r="DS36" s="20">
        <v>5</v>
      </c>
      <c r="DT36" s="127">
        <v>0.55555555555555558</v>
      </c>
      <c r="DU36" s="9" t="s">
        <v>210</v>
      </c>
      <c r="DV36" s="20">
        <v>0</v>
      </c>
      <c r="DW36" s="20">
        <v>0</v>
      </c>
      <c r="DX36" s="127" t="s">
        <v>133</v>
      </c>
      <c r="DY36" s="9"/>
      <c r="DZ36" s="9" t="s">
        <v>78</v>
      </c>
      <c r="EA36" s="9"/>
      <c r="EB36" s="9"/>
      <c r="EC36" s="9"/>
      <c r="ED36" s="9"/>
      <c r="EE36" s="9"/>
      <c r="EF36" s="124"/>
      <c r="EG36" s="9" t="s">
        <v>78</v>
      </c>
      <c r="EH36" s="9"/>
      <c r="EI36" s="9"/>
      <c r="EJ36" s="9"/>
      <c r="EK36" s="9"/>
      <c r="EL36" s="9"/>
      <c r="EM36" s="19"/>
      <c r="EN36" s="9" t="s">
        <v>78</v>
      </c>
      <c r="EO36" s="9"/>
      <c r="EP36" s="9"/>
      <c r="EQ36" s="9"/>
      <c r="ER36" s="9"/>
      <c r="ES36" s="9"/>
      <c r="ET36" s="212"/>
      <c r="EU36" s="9" t="s">
        <v>78</v>
      </c>
      <c r="EV36" s="9"/>
      <c r="EW36" s="9"/>
      <c r="EX36" s="19"/>
      <c r="EY36" s="9" t="s">
        <v>78</v>
      </c>
      <c r="EZ36" s="9"/>
      <c r="FA36" s="9"/>
      <c r="FB36" s="19"/>
      <c r="FC36" s="9" t="s">
        <v>78</v>
      </c>
      <c r="FD36" s="9"/>
      <c r="FE36" s="9"/>
      <c r="FF36" s="19"/>
    </row>
    <row r="37" spans="1:162" s="21" customFormat="1" ht="26">
      <c r="A37" s="29" t="s">
        <v>142</v>
      </c>
      <c r="B37" s="31" t="s">
        <v>143</v>
      </c>
      <c r="C37" s="9" t="s">
        <v>78</v>
      </c>
      <c r="D37" s="9"/>
      <c r="E37" s="9" t="s">
        <v>208</v>
      </c>
      <c r="F37" s="9" t="s">
        <v>78</v>
      </c>
      <c r="G37" s="9"/>
      <c r="H37" s="9" t="s">
        <v>208</v>
      </c>
      <c r="I37" s="9" t="s">
        <v>78</v>
      </c>
      <c r="J37" s="97"/>
      <c r="K37" s="9" t="s">
        <v>210</v>
      </c>
      <c r="L37" s="9"/>
      <c r="M37" s="9" t="s">
        <v>78</v>
      </c>
      <c r="N37" s="9"/>
      <c r="O37" s="9" t="s">
        <v>78</v>
      </c>
      <c r="P37" s="9"/>
      <c r="Q37" s="9" t="s">
        <v>209</v>
      </c>
      <c r="R37" s="9" t="s">
        <v>78</v>
      </c>
      <c r="S37" s="9"/>
      <c r="T37" s="9" t="s">
        <v>208</v>
      </c>
      <c r="U37" s="9"/>
      <c r="V37" s="9"/>
      <c r="W37" s="9"/>
      <c r="X37" s="126" t="s">
        <v>78</v>
      </c>
      <c r="Y37" s="126"/>
      <c r="Z37" s="9" t="s">
        <v>209</v>
      </c>
      <c r="AA37" s="9"/>
      <c r="AB37" s="9"/>
      <c r="AC37" s="9"/>
      <c r="AD37" s="9" t="s">
        <v>78</v>
      </c>
      <c r="AE37" s="9"/>
      <c r="AF37" s="9" t="s">
        <v>210</v>
      </c>
      <c r="AG37" s="9" t="s">
        <v>78</v>
      </c>
      <c r="AH37" s="9"/>
      <c r="AI37" s="9" t="s">
        <v>208</v>
      </c>
      <c r="AJ37" s="9" t="s">
        <v>78</v>
      </c>
      <c r="AK37" s="9"/>
      <c r="AL37" s="9" t="s">
        <v>208</v>
      </c>
      <c r="AM37" s="9" t="s">
        <v>78</v>
      </c>
      <c r="AN37" s="97"/>
      <c r="AO37" s="9" t="s">
        <v>210</v>
      </c>
      <c r="AP37" s="20">
        <v>2</v>
      </c>
      <c r="AQ37" s="20">
        <v>0</v>
      </c>
      <c r="AR37" s="127">
        <v>0</v>
      </c>
      <c r="AS37" s="9"/>
      <c r="AT37" s="20">
        <v>3</v>
      </c>
      <c r="AU37" s="20">
        <v>2</v>
      </c>
      <c r="AV37" s="127">
        <v>0.66666666666666663</v>
      </c>
      <c r="AW37" s="9" t="s">
        <v>209</v>
      </c>
      <c r="AX37" s="20">
        <v>0</v>
      </c>
      <c r="AY37" s="20">
        <v>0</v>
      </c>
      <c r="AZ37" s="127" t="s">
        <v>133</v>
      </c>
      <c r="BA37" s="9"/>
      <c r="BB37" s="20">
        <v>0</v>
      </c>
      <c r="BC37" s="20">
        <v>0</v>
      </c>
      <c r="BD37" s="127" t="s">
        <v>133</v>
      </c>
      <c r="BE37" s="9"/>
      <c r="BF37" s="20">
        <v>3</v>
      </c>
      <c r="BG37" s="20">
        <v>2</v>
      </c>
      <c r="BH37" s="127">
        <v>0.66666666666666663</v>
      </c>
      <c r="BI37" s="9" t="s">
        <v>208</v>
      </c>
      <c r="BJ37" s="20">
        <v>0</v>
      </c>
      <c r="BK37" s="20">
        <v>0</v>
      </c>
      <c r="BL37" s="127" t="s">
        <v>133</v>
      </c>
      <c r="BM37" s="9"/>
      <c r="BN37" s="20">
        <v>0</v>
      </c>
      <c r="BO37" s="20">
        <v>0</v>
      </c>
      <c r="BP37" s="127" t="s">
        <v>133</v>
      </c>
      <c r="BQ37" s="9"/>
      <c r="BR37" s="20">
        <v>4</v>
      </c>
      <c r="BS37" s="20">
        <v>0</v>
      </c>
      <c r="BT37" s="127">
        <v>0</v>
      </c>
      <c r="BU37" s="9"/>
      <c r="BV37" s="20">
        <v>1</v>
      </c>
      <c r="BW37" s="20">
        <v>1</v>
      </c>
      <c r="BX37" s="127">
        <v>1</v>
      </c>
      <c r="BY37" s="9" t="s">
        <v>208</v>
      </c>
      <c r="BZ37" s="20">
        <v>0</v>
      </c>
      <c r="CA37" s="20">
        <v>0</v>
      </c>
      <c r="CB37" s="127" t="s">
        <v>133</v>
      </c>
      <c r="CC37" s="9"/>
      <c r="CD37" s="20">
        <v>9</v>
      </c>
      <c r="CE37" s="20">
        <v>4</v>
      </c>
      <c r="CF37" s="127">
        <v>0.44444444444444442</v>
      </c>
      <c r="CG37" s="9" t="s">
        <v>210</v>
      </c>
      <c r="CH37" s="20">
        <v>43</v>
      </c>
      <c r="CI37" s="20">
        <v>18</v>
      </c>
      <c r="CJ37" s="127">
        <v>0.41860465116279072</v>
      </c>
      <c r="CK37" s="9" t="s">
        <v>210</v>
      </c>
      <c r="CL37" s="20">
        <v>6</v>
      </c>
      <c r="CM37" s="20">
        <v>0</v>
      </c>
      <c r="CN37" s="127">
        <v>0</v>
      </c>
      <c r="CO37" s="9"/>
      <c r="CP37" s="20">
        <v>0</v>
      </c>
      <c r="CQ37" s="20">
        <v>0</v>
      </c>
      <c r="CR37" s="127" t="s">
        <v>133</v>
      </c>
      <c r="CS37" s="9"/>
      <c r="CT37" s="20">
        <v>1</v>
      </c>
      <c r="CU37" s="20">
        <v>0</v>
      </c>
      <c r="CV37" s="127">
        <v>0</v>
      </c>
      <c r="CW37" s="9"/>
      <c r="CX37" s="20">
        <v>5</v>
      </c>
      <c r="CY37" s="20">
        <v>1</v>
      </c>
      <c r="CZ37" s="127">
        <v>0.2</v>
      </c>
      <c r="DA37" s="9" t="s">
        <v>208</v>
      </c>
      <c r="DB37" s="20">
        <v>3</v>
      </c>
      <c r="DC37" s="20">
        <v>0</v>
      </c>
      <c r="DD37" s="127">
        <v>0</v>
      </c>
      <c r="DE37" s="9"/>
      <c r="DF37" s="20">
        <v>3</v>
      </c>
      <c r="DG37" s="20">
        <v>1</v>
      </c>
      <c r="DH37" s="127">
        <v>0.33333333333333331</v>
      </c>
      <c r="DI37" s="9" t="s">
        <v>208</v>
      </c>
      <c r="DJ37" s="20">
        <v>0</v>
      </c>
      <c r="DK37" s="20">
        <v>0</v>
      </c>
      <c r="DL37" s="127" t="s">
        <v>133</v>
      </c>
      <c r="DM37" s="9"/>
      <c r="DN37" s="20">
        <v>0</v>
      </c>
      <c r="DO37" s="20">
        <v>0</v>
      </c>
      <c r="DP37" s="127" t="s">
        <v>133</v>
      </c>
      <c r="DQ37" s="9"/>
      <c r="DR37" s="20">
        <v>7</v>
      </c>
      <c r="DS37" s="20">
        <v>4</v>
      </c>
      <c r="DT37" s="127">
        <v>0.5714285714285714</v>
      </c>
      <c r="DU37" s="9" t="s">
        <v>210</v>
      </c>
      <c r="DV37" s="20">
        <v>0</v>
      </c>
      <c r="DW37" s="20">
        <v>0</v>
      </c>
      <c r="DX37" s="127" t="s">
        <v>133</v>
      </c>
      <c r="DY37" s="9"/>
      <c r="DZ37" s="9" t="s">
        <v>78</v>
      </c>
      <c r="EA37" s="9"/>
      <c r="EB37" s="9"/>
      <c r="EC37" s="9"/>
      <c r="ED37" s="9"/>
      <c r="EE37" s="9"/>
      <c r="EF37" s="124"/>
      <c r="EG37" s="9" t="s">
        <v>78</v>
      </c>
      <c r="EH37" s="9"/>
      <c r="EI37" s="9"/>
      <c r="EJ37" s="9"/>
      <c r="EK37" s="9"/>
      <c r="EL37" s="9"/>
      <c r="EM37" s="19"/>
      <c r="EN37" s="9" t="s">
        <v>78</v>
      </c>
      <c r="EO37" s="9"/>
      <c r="EP37" s="9"/>
      <c r="EQ37" s="9"/>
      <c r="ER37" s="9"/>
      <c r="ES37" s="9"/>
      <c r="ET37" s="212"/>
      <c r="EU37" s="9" t="s">
        <v>78</v>
      </c>
      <c r="EV37" s="9"/>
      <c r="EW37" s="9"/>
      <c r="EX37" s="19"/>
      <c r="EY37" s="9" t="s">
        <v>78</v>
      </c>
      <c r="EZ37" s="9"/>
      <c r="FA37" s="9"/>
      <c r="FB37" s="19"/>
      <c r="FC37" s="9"/>
      <c r="FD37" s="9"/>
      <c r="FE37" s="9" t="s">
        <v>78</v>
      </c>
      <c r="FF37" s="19" t="s">
        <v>195</v>
      </c>
    </row>
    <row r="38" spans="1:162" s="21" customFormat="1" ht="52">
      <c r="A38" s="18" t="s">
        <v>144</v>
      </c>
      <c r="B38" s="31" t="s">
        <v>145</v>
      </c>
      <c r="C38" s="9" t="s">
        <v>78</v>
      </c>
      <c r="D38" s="9"/>
      <c r="E38" s="9" t="s">
        <v>210</v>
      </c>
      <c r="F38" s="9" t="s">
        <v>78</v>
      </c>
      <c r="G38" s="9"/>
      <c r="H38" s="9" t="s">
        <v>210</v>
      </c>
      <c r="I38" s="9"/>
      <c r="J38" s="9"/>
      <c r="K38" s="9"/>
      <c r="L38" s="9" t="s">
        <v>78</v>
      </c>
      <c r="M38" s="9"/>
      <c r="N38" s="9" t="s">
        <v>209</v>
      </c>
      <c r="O38" s="9" t="s">
        <v>78</v>
      </c>
      <c r="P38" s="9"/>
      <c r="Q38" s="9" t="s">
        <v>210</v>
      </c>
      <c r="R38" s="9"/>
      <c r="S38" s="9" t="s">
        <v>78</v>
      </c>
      <c r="T38" s="9"/>
      <c r="U38" s="9"/>
      <c r="V38" s="9"/>
      <c r="W38" s="9"/>
      <c r="X38" s="126"/>
      <c r="Y38" s="126" t="s">
        <v>78</v>
      </c>
      <c r="Z38" s="9"/>
      <c r="AA38" s="9"/>
      <c r="AB38" s="9"/>
      <c r="AC38" s="9"/>
      <c r="AD38" s="9" t="s">
        <v>78</v>
      </c>
      <c r="AE38" s="9"/>
      <c r="AF38" s="9" t="s">
        <v>210</v>
      </c>
      <c r="AG38" s="9" t="s">
        <v>78</v>
      </c>
      <c r="AH38" s="9"/>
      <c r="AI38" s="9" t="s">
        <v>210</v>
      </c>
      <c r="AJ38" s="9" t="s">
        <v>78</v>
      </c>
      <c r="AK38" s="9"/>
      <c r="AL38" s="9" t="s">
        <v>208</v>
      </c>
      <c r="AM38" s="9" t="s">
        <v>78</v>
      </c>
      <c r="AN38" s="9"/>
      <c r="AO38" s="9" t="s">
        <v>210</v>
      </c>
      <c r="AP38" s="20">
        <v>3</v>
      </c>
      <c r="AQ38" s="20">
        <v>3</v>
      </c>
      <c r="AR38" s="186">
        <v>1</v>
      </c>
      <c r="AS38" s="9" t="s">
        <v>210</v>
      </c>
      <c r="AT38" s="20">
        <v>3</v>
      </c>
      <c r="AU38" s="20">
        <v>3</v>
      </c>
      <c r="AV38" s="127">
        <v>1</v>
      </c>
      <c r="AW38" s="9" t="s">
        <v>210</v>
      </c>
      <c r="AX38" s="20">
        <v>1</v>
      </c>
      <c r="AY38" s="20">
        <v>1</v>
      </c>
      <c r="AZ38" s="127">
        <v>1</v>
      </c>
      <c r="BA38" s="9" t="s">
        <v>210</v>
      </c>
      <c r="BB38" s="20">
        <v>2</v>
      </c>
      <c r="BC38" s="20">
        <v>0</v>
      </c>
      <c r="BD38" s="127">
        <v>0</v>
      </c>
      <c r="BE38" s="9"/>
      <c r="BF38" s="20">
        <v>0</v>
      </c>
      <c r="BG38" s="20">
        <v>0</v>
      </c>
      <c r="BH38" s="127" t="s">
        <v>133</v>
      </c>
      <c r="BI38" s="9"/>
      <c r="BJ38" s="20">
        <v>0</v>
      </c>
      <c r="BK38" s="20">
        <v>0</v>
      </c>
      <c r="BL38" s="127" t="s">
        <v>133</v>
      </c>
      <c r="BM38" s="9"/>
      <c r="BN38" s="20">
        <v>0</v>
      </c>
      <c r="BO38" s="20">
        <v>0</v>
      </c>
      <c r="BP38" s="127" t="s">
        <v>133</v>
      </c>
      <c r="BQ38" s="9"/>
      <c r="BR38" s="20">
        <v>5</v>
      </c>
      <c r="BS38" s="20">
        <v>4</v>
      </c>
      <c r="BT38" s="127">
        <v>0.8</v>
      </c>
      <c r="BU38" s="9" t="s">
        <v>210</v>
      </c>
      <c r="BV38" s="20">
        <v>0</v>
      </c>
      <c r="BW38" s="20">
        <v>0</v>
      </c>
      <c r="BX38" s="127" t="s">
        <v>133</v>
      </c>
      <c r="BY38" s="9"/>
      <c r="BZ38" s="20">
        <v>0</v>
      </c>
      <c r="CA38" s="20">
        <v>0</v>
      </c>
      <c r="CB38" s="127" t="s">
        <v>133</v>
      </c>
      <c r="CC38" s="9"/>
      <c r="CD38" s="20">
        <v>6</v>
      </c>
      <c r="CE38" s="20">
        <v>6</v>
      </c>
      <c r="CF38" s="127">
        <v>1</v>
      </c>
      <c r="CG38" s="9" t="s">
        <v>210</v>
      </c>
      <c r="CH38" s="20">
        <v>69</v>
      </c>
      <c r="CI38" s="20">
        <v>0</v>
      </c>
      <c r="CJ38" s="127">
        <v>0</v>
      </c>
      <c r="CK38" s="9"/>
      <c r="CL38" s="20">
        <v>0</v>
      </c>
      <c r="CM38" s="20">
        <v>0</v>
      </c>
      <c r="CN38" s="127" t="s">
        <v>133</v>
      </c>
      <c r="CO38" s="9"/>
      <c r="CP38" s="20">
        <v>0</v>
      </c>
      <c r="CQ38" s="20">
        <v>0</v>
      </c>
      <c r="CR38" s="127" t="s">
        <v>133</v>
      </c>
      <c r="CS38" s="9"/>
      <c r="CT38" s="20">
        <v>2</v>
      </c>
      <c r="CU38" s="20">
        <v>0</v>
      </c>
      <c r="CV38" s="127">
        <v>0</v>
      </c>
      <c r="CW38" s="9"/>
      <c r="CX38" s="20">
        <v>4</v>
      </c>
      <c r="CY38" s="20">
        <v>0</v>
      </c>
      <c r="CZ38" s="127">
        <v>0</v>
      </c>
      <c r="DA38" s="9"/>
      <c r="DB38" s="20">
        <v>1</v>
      </c>
      <c r="DC38" s="20">
        <v>1</v>
      </c>
      <c r="DD38" s="127">
        <v>1</v>
      </c>
      <c r="DE38" s="9" t="s">
        <v>210</v>
      </c>
      <c r="DF38" s="20">
        <v>3</v>
      </c>
      <c r="DG38" s="20">
        <v>3</v>
      </c>
      <c r="DH38" s="127">
        <v>1</v>
      </c>
      <c r="DI38" s="9" t="s">
        <v>210</v>
      </c>
      <c r="DJ38" s="20">
        <v>0</v>
      </c>
      <c r="DK38" s="20">
        <v>0</v>
      </c>
      <c r="DL38" s="127" t="s">
        <v>133</v>
      </c>
      <c r="DM38" s="9"/>
      <c r="DN38" s="20">
        <v>0</v>
      </c>
      <c r="DO38" s="20">
        <v>0</v>
      </c>
      <c r="DP38" s="127" t="s">
        <v>133</v>
      </c>
      <c r="DQ38" s="9"/>
      <c r="DR38" s="20">
        <v>3</v>
      </c>
      <c r="DS38" s="20">
        <v>2</v>
      </c>
      <c r="DT38" s="127">
        <v>0.66666666666666663</v>
      </c>
      <c r="DU38" s="9" t="s">
        <v>210</v>
      </c>
      <c r="DV38" s="20">
        <v>0</v>
      </c>
      <c r="DW38" s="20">
        <v>0</v>
      </c>
      <c r="DX38" s="127" t="s">
        <v>133</v>
      </c>
      <c r="DY38" s="9"/>
      <c r="DZ38" s="9" t="s">
        <v>78</v>
      </c>
      <c r="EA38" s="9"/>
      <c r="EB38" s="9"/>
      <c r="EC38" s="9"/>
      <c r="ED38" s="9"/>
      <c r="EE38" s="9"/>
      <c r="EF38" s="124"/>
      <c r="EG38" s="9" t="s">
        <v>78</v>
      </c>
      <c r="EH38" s="9"/>
      <c r="EI38" s="9"/>
      <c r="EJ38" s="9"/>
      <c r="EK38" s="9"/>
      <c r="EL38" s="9"/>
      <c r="EM38" s="19"/>
      <c r="EN38" s="9"/>
      <c r="EO38" s="9"/>
      <c r="EP38" s="9"/>
      <c r="EQ38" s="9"/>
      <c r="ER38" s="9"/>
      <c r="ES38" s="9" t="s">
        <v>78</v>
      </c>
      <c r="ET38" s="212" t="s">
        <v>196</v>
      </c>
      <c r="EU38" s="9"/>
      <c r="EV38" s="9"/>
      <c r="EW38" s="9" t="s">
        <v>78</v>
      </c>
      <c r="EX38" s="19" t="s">
        <v>197</v>
      </c>
      <c r="EY38" s="9"/>
      <c r="EZ38" s="9"/>
      <c r="FA38" s="9" t="s">
        <v>78</v>
      </c>
      <c r="FB38" s="19" t="s">
        <v>197</v>
      </c>
      <c r="FC38" s="9"/>
      <c r="FD38" s="9"/>
      <c r="FE38" s="9"/>
      <c r="FF38" s="19"/>
    </row>
    <row r="39" spans="1:162" s="21" customFormat="1" ht="26">
      <c r="A39" s="18" t="s">
        <v>146</v>
      </c>
      <c r="B39" s="31" t="s">
        <v>147</v>
      </c>
      <c r="C39" s="9" t="s">
        <v>78</v>
      </c>
      <c r="D39" s="9"/>
      <c r="E39" s="9" t="s">
        <v>210</v>
      </c>
      <c r="F39" s="9" t="s">
        <v>78</v>
      </c>
      <c r="G39" s="9"/>
      <c r="H39" s="9" t="s">
        <v>210</v>
      </c>
      <c r="I39" s="9" t="s">
        <v>78</v>
      </c>
      <c r="J39" s="9"/>
      <c r="K39" s="9" t="s">
        <v>210</v>
      </c>
      <c r="L39" s="9" t="s">
        <v>78</v>
      </c>
      <c r="M39" s="9"/>
      <c r="N39" s="9" t="s">
        <v>210</v>
      </c>
      <c r="O39" s="9" t="s">
        <v>78</v>
      </c>
      <c r="P39" s="9"/>
      <c r="Q39" s="9" t="s">
        <v>210</v>
      </c>
      <c r="R39" s="9" t="s">
        <v>78</v>
      </c>
      <c r="S39" s="9"/>
      <c r="T39" s="9" t="s">
        <v>210</v>
      </c>
      <c r="U39" s="9" t="s">
        <v>78</v>
      </c>
      <c r="V39" s="9"/>
      <c r="W39" s="9" t="s">
        <v>210</v>
      </c>
      <c r="X39" s="126"/>
      <c r="Y39" s="126" t="s">
        <v>78</v>
      </c>
      <c r="Z39" s="9"/>
      <c r="AA39" s="9" t="s">
        <v>78</v>
      </c>
      <c r="AB39" s="9"/>
      <c r="AC39" s="9" t="s">
        <v>210</v>
      </c>
      <c r="AD39" s="9" t="s">
        <v>78</v>
      </c>
      <c r="AE39" s="9"/>
      <c r="AF39" s="9" t="s">
        <v>210</v>
      </c>
      <c r="AG39" s="9" t="s">
        <v>78</v>
      </c>
      <c r="AH39" s="9"/>
      <c r="AI39" s="9" t="s">
        <v>210</v>
      </c>
      <c r="AJ39" s="9" t="s">
        <v>78</v>
      </c>
      <c r="AK39" s="9"/>
      <c r="AL39" s="9" t="s">
        <v>210</v>
      </c>
      <c r="AM39" s="9" t="s">
        <v>78</v>
      </c>
      <c r="AN39" s="9"/>
      <c r="AO39" s="9" t="s">
        <v>210</v>
      </c>
      <c r="AP39" s="20">
        <v>3</v>
      </c>
      <c r="AQ39" s="20">
        <v>3</v>
      </c>
      <c r="AR39" s="186">
        <v>1</v>
      </c>
      <c r="AS39" s="9" t="s">
        <v>210</v>
      </c>
      <c r="AT39" s="20">
        <v>2</v>
      </c>
      <c r="AU39" s="20">
        <v>2</v>
      </c>
      <c r="AV39" s="127">
        <v>1</v>
      </c>
      <c r="AW39" s="9" t="s">
        <v>210</v>
      </c>
      <c r="AX39" s="20">
        <v>2</v>
      </c>
      <c r="AY39" s="20">
        <v>2</v>
      </c>
      <c r="AZ39" s="127">
        <v>1</v>
      </c>
      <c r="BA39" s="9" t="s">
        <v>210</v>
      </c>
      <c r="BB39" s="20">
        <v>0</v>
      </c>
      <c r="BC39" s="20">
        <v>0</v>
      </c>
      <c r="BD39" s="127" t="s">
        <v>133</v>
      </c>
      <c r="BE39" s="9"/>
      <c r="BF39" s="20">
        <v>0</v>
      </c>
      <c r="BG39" s="20">
        <v>0</v>
      </c>
      <c r="BH39" s="127" t="s">
        <v>133</v>
      </c>
      <c r="BI39" s="9"/>
      <c r="BJ39" s="20">
        <v>0</v>
      </c>
      <c r="BK39" s="20">
        <v>0</v>
      </c>
      <c r="BL39" s="127" t="s">
        <v>133</v>
      </c>
      <c r="BM39" s="9"/>
      <c r="BN39" s="20">
        <v>0</v>
      </c>
      <c r="BO39" s="20">
        <v>0</v>
      </c>
      <c r="BP39" s="127" t="s">
        <v>133</v>
      </c>
      <c r="BQ39" s="9"/>
      <c r="BR39" s="20">
        <v>0</v>
      </c>
      <c r="BS39" s="20">
        <v>0</v>
      </c>
      <c r="BT39" s="127" t="s">
        <v>133</v>
      </c>
      <c r="BU39" s="9"/>
      <c r="BV39" s="20">
        <v>1</v>
      </c>
      <c r="BW39" s="20">
        <v>1</v>
      </c>
      <c r="BX39" s="127">
        <v>1</v>
      </c>
      <c r="BY39" s="9" t="s">
        <v>210</v>
      </c>
      <c r="BZ39" s="20">
        <v>1</v>
      </c>
      <c r="CA39" s="20">
        <v>1</v>
      </c>
      <c r="CB39" s="127">
        <v>1</v>
      </c>
      <c r="CC39" s="9" t="s">
        <v>210</v>
      </c>
      <c r="CD39" s="20">
        <v>6</v>
      </c>
      <c r="CE39" s="20">
        <v>6</v>
      </c>
      <c r="CF39" s="127">
        <v>1</v>
      </c>
      <c r="CG39" s="9" t="s">
        <v>210</v>
      </c>
      <c r="CH39" s="20">
        <v>91</v>
      </c>
      <c r="CI39" s="20">
        <v>0</v>
      </c>
      <c r="CJ39" s="127">
        <v>0</v>
      </c>
      <c r="CK39" s="9"/>
      <c r="CL39" s="20">
        <v>1</v>
      </c>
      <c r="CM39" s="20">
        <v>1</v>
      </c>
      <c r="CN39" s="127">
        <v>1</v>
      </c>
      <c r="CO39" s="9" t="s">
        <v>208</v>
      </c>
      <c r="CP39" s="20">
        <v>0</v>
      </c>
      <c r="CQ39" s="20">
        <v>0</v>
      </c>
      <c r="CR39" s="127" t="s">
        <v>133</v>
      </c>
      <c r="CS39" s="9"/>
      <c r="CT39" s="20">
        <v>2</v>
      </c>
      <c r="CU39" s="20">
        <v>0</v>
      </c>
      <c r="CV39" s="127">
        <v>0</v>
      </c>
      <c r="CW39" s="9"/>
      <c r="CX39" s="20">
        <v>3</v>
      </c>
      <c r="CY39" s="20">
        <v>1</v>
      </c>
      <c r="CZ39" s="127">
        <v>0.33333333333333331</v>
      </c>
      <c r="DA39" s="9" t="s">
        <v>210</v>
      </c>
      <c r="DB39" s="20">
        <v>2</v>
      </c>
      <c r="DC39" s="20">
        <v>2</v>
      </c>
      <c r="DD39" s="127">
        <v>1</v>
      </c>
      <c r="DE39" s="9" t="s">
        <v>210</v>
      </c>
      <c r="DF39" s="20">
        <v>10</v>
      </c>
      <c r="DG39" s="20">
        <v>6</v>
      </c>
      <c r="DH39" s="127">
        <v>0.6</v>
      </c>
      <c r="DI39" s="9" t="s">
        <v>210</v>
      </c>
      <c r="DJ39" s="20">
        <v>0</v>
      </c>
      <c r="DK39" s="20">
        <v>0</v>
      </c>
      <c r="DL39" s="127" t="s">
        <v>133</v>
      </c>
      <c r="DM39" s="9"/>
      <c r="DN39" s="20">
        <v>0</v>
      </c>
      <c r="DO39" s="20">
        <v>0</v>
      </c>
      <c r="DP39" s="127" t="s">
        <v>133</v>
      </c>
      <c r="DQ39" s="9"/>
      <c r="DR39" s="20">
        <v>1</v>
      </c>
      <c r="DS39" s="20">
        <v>0</v>
      </c>
      <c r="DT39" s="127">
        <v>0</v>
      </c>
      <c r="DU39" s="9"/>
      <c r="DV39" s="20">
        <v>0</v>
      </c>
      <c r="DW39" s="20">
        <v>0</v>
      </c>
      <c r="DX39" s="127" t="s">
        <v>133</v>
      </c>
      <c r="DY39" s="9"/>
      <c r="DZ39" s="9" t="s">
        <v>78</v>
      </c>
      <c r="EA39" s="9"/>
      <c r="EB39" s="9"/>
      <c r="EC39" s="9"/>
      <c r="ED39" s="9"/>
      <c r="EE39" s="9"/>
      <c r="EF39" s="124"/>
      <c r="EG39" s="9" t="s">
        <v>78</v>
      </c>
      <c r="EH39" s="9"/>
      <c r="EI39" s="9"/>
      <c r="EJ39" s="9"/>
      <c r="EK39" s="9"/>
      <c r="EL39" s="9"/>
      <c r="EM39" s="19"/>
      <c r="EN39" s="9" t="s">
        <v>78</v>
      </c>
      <c r="EO39" s="9"/>
      <c r="EP39" s="9"/>
      <c r="EQ39" s="9"/>
      <c r="ER39" s="9"/>
      <c r="ES39" s="9"/>
      <c r="ET39" s="212"/>
      <c r="EU39" s="9" t="s">
        <v>78</v>
      </c>
      <c r="EV39" s="9"/>
      <c r="EW39" s="9"/>
      <c r="EX39" s="19"/>
      <c r="EY39" s="9" t="s">
        <v>78</v>
      </c>
      <c r="EZ39" s="9"/>
      <c r="FA39" s="9"/>
      <c r="FB39" s="19"/>
      <c r="FC39" s="9" t="s">
        <v>78</v>
      </c>
      <c r="FD39" s="9"/>
      <c r="FE39" s="9"/>
      <c r="FF39" s="19"/>
    </row>
    <row r="40" spans="1:162" s="21" customFormat="1" ht="26">
      <c r="A40" s="18" t="s">
        <v>148</v>
      </c>
      <c r="B40" s="31" t="s">
        <v>149</v>
      </c>
      <c r="C40" s="9" t="s">
        <v>78</v>
      </c>
      <c r="D40" s="9"/>
      <c r="E40" s="9" t="s">
        <v>210</v>
      </c>
      <c r="F40" s="9" t="s">
        <v>78</v>
      </c>
      <c r="G40" s="9"/>
      <c r="H40" s="9" t="s">
        <v>210</v>
      </c>
      <c r="I40" s="9" t="s">
        <v>78</v>
      </c>
      <c r="J40" s="9"/>
      <c r="K40" s="9" t="s">
        <v>210</v>
      </c>
      <c r="L40" s="9" t="s">
        <v>78</v>
      </c>
      <c r="M40" s="9"/>
      <c r="N40" s="9" t="s">
        <v>210</v>
      </c>
      <c r="O40" s="9" t="s">
        <v>78</v>
      </c>
      <c r="P40" s="9"/>
      <c r="Q40" s="9" t="s">
        <v>208</v>
      </c>
      <c r="R40" s="9" t="s">
        <v>78</v>
      </c>
      <c r="S40" s="9"/>
      <c r="T40" s="9" t="s">
        <v>210</v>
      </c>
      <c r="U40" s="9" t="s">
        <v>78</v>
      </c>
      <c r="V40" s="9"/>
      <c r="W40" s="9" t="s">
        <v>210</v>
      </c>
      <c r="X40" s="126" t="s">
        <v>78</v>
      </c>
      <c r="Y40" s="126"/>
      <c r="Z40" s="9" t="s">
        <v>208</v>
      </c>
      <c r="AA40" s="9"/>
      <c r="AB40" s="9"/>
      <c r="AC40" s="9"/>
      <c r="AD40" s="9" t="s">
        <v>78</v>
      </c>
      <c r="AE40" s="9"/>
      <c r="AF40" s="9" t="s">
        <v>208</v>
      </c>
      <c r="AG40" s="9" t="s">
        <v>78</v>
      </c>
      <c r="AH40" s="9"/>
      <c r="AI40" s="9" t="s">
        <v>210</v>
      </c>
      <c r="AJ40" s="9" t="s">
        <v>78</v>
      </c>
      <c r="AK40" s="9"/>
      <c r="AL40" s="9" t="s">
        <v>210</v>
      </c>
      <c r="AM40" s="9" t="s">
        <v>78</v>
      </c>
      <c r="AN40" s="9"/>
      <c r="AO40" s="9" t="s">
        <v>210</v>
      </c>
      <c r="AP40" s="20">
        <v>3</v>
      </c>
      <c r="AQ40" s="20">
        <v>3</v>
      </c>
      <c r="AR40" s="186">
        <v>1</v>
      </c>
      <c r="AS40" s="9" t="s">
        <v>210</v>
      </c>
      <c r="AT40" s="20">
        <v>3</v>
      </c>
      <c r="AU40" s="20">
        <v>1</v>
      </c>
      <c r="AV40" s="127">
        <v>0.33333333333333331</v>
      </c>
      <c r="AW40" s="9" t="s">
        <v>210</v>
      </c>
      <c r="AX40" s="20">
        <v>1</v>
      </c>
      <c r="AY40" s="20">
        <v>1</v>
      </c>
      <c r="AZ40" s="127">
        <v>1</v>
      </c>
      <c r="BA40" s="9" t="s">
        <v>210</v>
      </c>
      <c r="BB40" s="20">
        <v>0</v>
      </c>
      <c r="BC40" s="20">
        <v>0</v>
      </c>
      <c r="BD40" s="127" t="s">
        <v>133</v>
      </c>
      <c r="BE40" s="9"/>
      <c r="BF40" s="20">
        <v>0</v>
      </c>
      <c r="BG40" s="20">
        <v>0</v>
      </c>
      <c r="BH40" s="127" t="s">
        <v>133</v>
      </c>
      <c r="BI40" s="9"/>
      <c r="BJ40" s="20">
        <v>0</v>
      </c>
      <c r="BK40" s="20">
        <v>0</v>
      </c>
      <c r="BL40" s="127" t="s">
        <v>133</v>
      </c>
      <c r="BM40" s="9"/>
      <c r="BN40" s="20">
        <v>0</v>
      </c>
      <c r="BO40" s="20">
        <v>0</v>
      </c>
      <c r="BP40" s="127" t="s">
        <v>133</v>
      </c>
      <c r="BQ40" s="9"/>
      <c r="BR40" s="20">
        <v>0</v>
      </c>
      <c r="BS40" s="20">
        <v>0</v>
      </c>
      <c r="BT40" s="127" t="s">
        <v>133</v>
      </c>
      <c r="BU40" s="9"/>
      <c r="BV40" s="20">
        <v>2</v>
      </c>
      <c r="BW40" s="20">
        <v>2</v>
      </c>
      <c r="BX40" s="127">
        <v>1</v>
      </c>
      <c r="BY40" s="9" t="s">
        <v>210</v>
      </c>
      <c r="BZ40" s="20">
        <v>4</v>
      </c>
      <c r="CA40" s="20">
        <v>2</v>
      </c>
      <c r="CB40" s="127">
        <v>0.5</v>
      </c>
      <c r="CC40" s="9" t="s">
        <v>210</v>
      </c>
      <c r="CD40" s="20">
        <v>3</v>
      </c>
      <c r="CE40" s="20">
        <v>3</v>
      </c>
      <c r="CF40" s="127">
        <v>1</v>
      </c>
      <c r="CG40" s="9" t="s">
        <v>210</v>
      </c>
      <c r="CH40" s="20">
        <v>88</v>
      </c>
      <c r="CI40" s="20">
        <v>0</v>
      </c>
      <c r="CJ40" s="127">
        <v>0</v>
      </c>
      <c r="CK40" s="9"/>
      <c r="CL40" s="20">
        <v>0</v>
      </c>
      <c r="CM40" s="20">
        <v>0</v>
      </c>
      <c r="CN40" s="127" t="s">
        <v>133</v>
      </c>
      <c r="CO40" s="9"/>
      <c r="CP40" s="20">
        <v>0</v>
      </c>
      <c r="CQ40" s="20">
        <v>0</v>
      </c>
      <c r="CR40" s="127" t="s">
        <v>133</v>
      </c>
      <c r="CS40" s="9"/>
      <c r="CT40" s="20">
        <v>2</v>
      </c>
      <c r="CU40" s="20">
        <v>0</v>
      </c>
      <c r="CV40" s="127">
        <v>0</v>
      </c>
      <c r="CW40" s="9"/>
      <c r="CX40" s="20">
        <v>7</v>
      </c>
      <c r="CY40" s="20">
        <v>7</v>
      </c>
      <c r="CZ40" s="127">
        <v>1</v>
      </c>
      <c r="DA40" s="9" t="s">
        <v>210</v>
      </c>
      <c r="DB40" s="20">
        <v>2</v>
      </c>
      <c r="DC40" s="20">
        <v>2</v>
      </c>
      <c r="DD40" s="127">
        <v>1</v>
      </c>
      <c r="DE40" s="9" t="s">
        <v>210</v>
      </c>
      <c r="DF40" s="20">
        <v>2</v>
      </c>
      <c r="DG40" s="20">
        <v>1</v>
      </c>
      <c r="DH40" s="127">
        <v>0.5</v>
      </c>
      <c r="DI40" s="9" t="s">
        <v>210</v>
      </c>
      <c r="DJ40" s="20">
        <v>0</v>
      </c>
      <c r="DK40" s="20">
        <v>0</v>
      </c>
      <c r="DL40" s="127" t="s">
        <v>133</v>
      </c>
      <c r="DM40" s="9"/>
      <c r="DN40" s="20">
        <v>0</v>
      </c>
      <c r="DO40" s="20">
        <v>0</v>
      </c>
      <c r="DP40" s="127" t="s">
        <v>133</v>
      </c>
      <c r="DQ40" s="9"/>
      <c r="DR40" s="20">
        <v>2</v>
      </c>
      <c r="DS40" s="20">
        <v>2</v>
      </c>
      <c r="DT40" s="127">
        <v>1</v>
      </c>
      <c r="DU40" s="9" t="s">
        <v>210</v>
      </c>
      <c r="DV40" s="20">
        <v>0</v>
      </c>
      <c r="DW40" s="20">
        <v>0</v>
      </c>
      <c r="DX40" s="127" t="s">
        <v>133</v>
      </c>
      <c r="DY40" s="9"/>
      <c r="DZ40" s="9" t="s">
        <v>78</v>
      </c>
      <c r="EA40" s="9"/>
      <c r="EB40" s="9"/>
      <c r="EC40" s="9"/>
      <c r="ED40" s="9"/>
      <c r="EE40" s="9"/>
      <c r="EF40" s="124"/>
      <c r="EG40" s="9" t="s">
        <v>78</v>
      </c>
      <c r="EH40" s="9"/>
      <c r="EI40" s="9"/>
      <c r="EJ40" s="9"/>
      <c r="EK40" s="9"/>
      <c r="EL40" s="9"/>
      <c r="EM40" s="19"/>
      <c r="EN40" s="9" t="s">
        <v>78</v>
      </c>
      <c r="EO40" s="9"/>
      <c r="EP40" s="9"/>
      <c r="EQ40" s="9"/>
      <c r="ER40" s="9"/>
      <c r="ES40" s="9"/>
      <c r="ET40" s="212"/>
      <c r="EU40" s="9" t="s">
        <v>78</v>
      </c>
      <c r="EV40" s="9"/>
      <c r="EW40" s="9"/>
      <c r="EX40" s="19"/>
      <c r="EY40" s="9" t="s">
        <v>78</v>
      </c>
      <c r="EZ40" s="9"/>
      <c r="FA40" s="9"/>
      <c r="FB40" s="19"/>
      <c r="FC40" s="9" t="s">
        <v>78</v>
      </c>
      <c r="FD40" s="9"/>
      <c r="FE40" s="9"/>
      <c r="FF40" s="19"/>
    </row>
    <row r="41" spans="1:162" s="21" customFormat="1" ht="39">
      <c r="A41" s="18" t="s">
        <v>150</v>
      </c>
      <c r="B41" s="31" t="s">
        <v>151</v>
      </c>
      <c r="C41" s="9" t="s">
        <v>78</v>
      </c>
      <c r="D41" s="9"/>
      <c r="E41" s="9" t="s">
        <v>210</v>
      </c>
      <c r="F41" s="9" t="s">
        <v>78</v>
      </c>
      <c r="G41" s="9"/>
      <c r="H41" s="9" t="s">
        <v>210</v>
      </c>
      <c r="I41" s="9" t="s">
        <v>78</v>
      </c>
      <c r="J41" s="9"/>
      <c r="K41" s="9" t="s">
        <v>210</v>
      </c>
      <c r="L41" s="9" t="s">
        <v>78</v>
      </c>
      <c r="M41" s="9"/>
      <c r="N41" s="9" t="s">
        <v>210</v>
      </c>
      <c r="O41" s="9" t="s">
        <v>78</v>
      </c>
      <c r="P41" s="9"/>
      <c r="Q41" s="9" t="s">
        <v>210</v>
      </c>
      <c r="R41" s="9" t="s">
        <v>78</v>
      </c>
      <c r="S41" s="9"/>
      <c r="T41" s="9" t="s">
        <v>210</v>
      </c>
      <c r="U41" s="9" t="s">
        <v>78</v>
      </c>
      <c r="V41" s="9"/>
      <c r="W41" s="9" t="s">
        <v>210</v>
      </c>
      <c r="X41" s="126"/>
      <c r="Y41" s="126"/>
      <c r="Z41" s="9"/>
      <c r="AA41" s="9"/>
      <c r="AB41" s="9"/>
      <c r="AC41" s="9"/>
      <c r="AD41" s="9" t="s">
        <v>78</v>
      </c>
      <c r="AE41" s="9"/>
      <c r="AF41" s="9" t="s">
        <v>210</v>
      </c>
      <c r="AG41" s="9" t="s">
        <v>78</v>
      </c>
      <c r="AH41" s="9"/>
      <c r="AI41" s="9" t="s">
        <v>210</v>
      </c>
      <c r="AJ41" s="9" t="s">
        <v>117</v>
      </c>
      <c r="AK41" s="9"/>
      <c r="AL41" s="9" t="s">
        <v>210</v>
      </c>
      <c r="AM41" s="9" t="s">
        <v>78</v>
      </c>
      <c r="AN41" s="9"/>
      <c r="AO41" s="9" t="s">
        <v>210</v>
      </c>
      <c r="AP41" s="20">
        <v>2</v>
      </c>
      <c r="AQ41" s="20">
        <v>2</v>
      </c>
      <c r="AR41" s="186">
        <v>1</v>
      </c>
      <c r="AS41" s="9" t="s">
        <v>209</v>
      </c>
      <c r="AT41" s="20">
        <v>6</v>
      </c>
      <c r="AU41" s="20">
        <v>6</v>
      </c>
      <c r="AV41" s="127">
        <v>1</v>
      </c>
      <c r="AW41" s="9" t="s">
        <v>210</v>
      </c>
      <c r="AX41" s="20">
        <v>0</v>
      </c>
      <c r="AY41" s="20">
        <v>0</v>
      </c>
      <c r="AZ41" s="127" t="s">
        <v>133</v>
      </c>
      <c r="BA41" s="9"/>
      <c r="BB41" s="20">
        <v>0</v>
      </c>
      <c r="BC41" s="20">
        <v>0</v>
      </c>
      <c r="BD41" s="127" t="s">
        <v>133</v>
      </c>
      <c r="BE41" s="9"/>
      <c r="BF41" s="20">
        <v>0</v>
      </c>
      <c r="BG41" s="20">
        <v>0</v>
      </c>
      <c r="BH41" s="127" t="s">
        <v>133</v>
      </c>
      <c r="BI41" s="9"/>
      <c r="BJ41" s="20">
        <v>0</v>
      </c>
      <c r="BK41" s="20">
        <v>0</v>
      </c>
      <c r="BL41" s="127" t="s">
        <v>133</v>
      </c>
      <c r="BM41" s="9"/>
      <c r="BN41" s="20">
        <v>0</v>
      </c>
      <c r="BO41" s="20">
        <v>0</v>
      </c>
      <c r="BP41" s="127" t="s">
        <v>133</v>
      </c>
      <c r="BQ41" s="9"/>
      <c r="BR41" s="20">
        <v>0</v>
      </c>
      <c r="BS41" s="20">
        <v>0</v>
      </c>
      <c r="BT41" s="127" t="s">
        <v>133</v>
      </c>
      <c r="BU41" s="9"/>
      <c r="BV41" s="20">
        <v>1</v>
      </c>
      <c r="BW41" s="20">
        <v>1</v>
      </c>
      <c r="BX41" s="127">
        <v>1</v>
      </c>
      <c r="BY41" s="9" t="s">
        <v>209</v>
      </c>
      <c r="BZ41" s="20">
        <v>0</v>
      </c>
      <c r="CA41" s="20">
        <v>0</v>
      </c>
      <c r="CB41" s="127" t="s">
        <v>133</v>
      </c>
      <c r="CC41" s="9"/>
      <c r="CD41" s="20">
        <v>0</v>
      </c>
      <c r="CE41" s="20">
        <v>0</v>
      </c>
      <c r="CF41" s="127" t="s">
        <v>133</v>
      </c>
      <c r="CG41" s="9"/>
      <c r="CH41" s="20">
        <v>32</v>
      </c>
      <c r="CI41" s="20">
        <v>32</v>
      </c>
      <c r="CJ41" s="127">
        <v>1</v>
      </c>
      <c r="CK41" s="9" t="s">
        <v>210</v>
      </c>
      <c r="CL41" s="20">
        <v>0</v>
      </c>
      <c r="CM41" s="20">
        <v>0</v>
      </c>
      <c r="CN41" s="127" t="s">
        <v>133</v>
      </c>
      <c r="CO41" s="9"/>
      <c r="CP41" s="20">
        <v>0</v>
      </c>
      <c r="CQ41" s="20">
        <v>0</v>
      </c>
      <c r="CR41" s="127" t="s">
        <v>133</v>
      </c>
      <c r="CS41" s="9"/>
      <c r="CT41" s="20">
        <v>1</v>
      </c>
      <c r="CU41" s="20">
        <v>1</v>
      </c>
      <c r="CV41" s="127">
        <v>1</v>
      </c>
      <c r="CW41" s="9" t="s">
        <v>210</v>
      </c>
      <c r="CX41" s="20">
        <v>7</v>
      </c>
      <c r="CY41" s="20">
        <v>6</v>
      </c>
      <c r="CZ41" s="127">
        <v>0.8571428571428571</v>
      </c>
      <c r="DA41" s="9" t="s">
        <v>210</v>
      </c>
      <c r="DB41" s="20">
        <v>2</v>
      </c>
      <c r="DC41" s="20">
        <v>2</v>
      </c>
      <c r="DD41" s="127">
        <v>1</v>
      </c>
      <c r="DE41" s="9" t="s">
        <v>210</v>
      </c>
      <c r="DF41" s="20">
        <v>4</v>
      </c>
      <c r="DG41" s="20">
        <v>4</v>
      </c>
      <c r="DH41" s="127">
        <v>1</v>
      </c>
      <c r="DI41" s="9" t="s">
        <v>210</v>
      </c>
      <c r="DJ41" s="20">
        <v>0</v>
      </c>
      <c r="DK41" s="20">
        <v>0</v>
      </c>
      <c r="DL41" s="127" t="s">
        <v>133</v>
      </c>
      <c r="DM41" s="9"/>
      <c r="DN41" s="20">
        <v>1</v>
      </c>
      <c r="DO41" s="20">
        <v>1</v>
      </c>
      <c r="DP41" s="127">
        <v>1</v>
      </c>
      <c r="DQ41" s="9" t="s">
        <v>210</v>
      </c>
      <c r="DR41" s="20">
        <v>10</v>
      </c>
      <c r="DS41" s="20">
        <v>4</v>
      </c>
      <c r="DT41" s="127">
        <v>0.4</v>
      </c>
      <c r="DU41" s="9" t="s">
        <v>210</v>
      </c>
      <c r="DV41" s="20">
        <v>0</v>
      </c>
      <c r="DW41" s="20">
        <v>0</v>
      </c>
      <c r="DX41" s="127" t="s">
        <v>133</v>
      </c>
      <c r="DY41" s="9"/>
      <c r="DZ41" s="9" t="s">
        <v>78</v>
      </c>
      <c r="EA41" s="9"/>
      <c r="EB41" s="9"/>
      <c r="EC41" s="9"/>
      <c r="ED41" s="9"/>
      <c r="EE41" s="9"/>
      <c r="EF41" s="124"/>
      <c r="EG41" s="9" t="s">
        <v>78</v>
      </c>
      <c r="EH41" s="9"/>
      <c r="EI41" s="9"/>
      <c r="EJ41" s="9"/>
      <c r="EK41" s="9"/>
      <c r="EL41" s="9"/>
      <c r="EM41" s="19"/>
      <c r="EN41" s="9"/>
      <c r="EO41" s="9"/>
      <c r="EP41" s="9"/>
      <c r="EQ41" s="9"/>
      <c r="ER41" s="9"/>
      <c r="ES41" s="9" t="s">
        <v>78</v>
      </c>
      <c r="ET41" s="212" t="s">
        <v>198</v>
      </c>
      <c r="EU41" s="9" t="s">
        <v>78</v>
      </c>
      <c r="EV41" s="9"/>
      <c r="EW41" s="9"/>
      <c r="EX41" s="19"/>
      <c r="EY41" s="9" t="s">
        <v>78</v>
      </c>
      <c r="EZ41" s="9"/>
      <c r="FA41" s="9"/>
      <c r="FB41" s="19"/>
      <c r="FC41" s="9"/>
      <c r="FD41" s="9"/>
      <c r="FE41" s="9"/>
      <c r="FF41" s="19"/>
    </row>
    <row r="42" spans="1:162" s="21" customFormat="1" ht="26">
      <c r="A42" s="18" t="s">
        <v>207</v>
      </c>
      <c r="B42" s="9" t="s">
        <v>152</v>
      </c>
      <c r="C42" s="31" t="s">
        <v>78</v>
      </c>
      <c r="D42" s="31"/>
      <c r="E42" s="31" t="s">
        <v>222</v>
      </c>
      <c r="F42" s="31" t="s">
        <v>78</v>
      </c>
      <c r="G42" s="31"/>
      <c r="H42" s="31" t="s">
        <v>222</v>
      </c>
      <c r="I42" s="31" t="s">
        <v>78</v>
      </c>
      <c r="J42" s="31"/>
      <c r="K42" s="31" t="s">
        <v>222</v>
      </c>
      <c r="L42" s="31" t="s">
        <v>78</v>
      </c>
      <c r="M42" s="31"/>
      <c r="N42" s="31" t="s">
        <v>222</v>
      </c>
      <c r="O42" s="31" t="s">
        <v>78</v>
      </c>
      <c r="P42" s="31"/>
      <c r="Q42" s="31" t="s">
        <v>222</v>
      </c>
      <c r="R42" s="31" t="s">
        <v>78</v>
      </c>
      <c r="S42" s="31"/>
      <c r="T42" s="31" t="s">
        <v>214</v>
      </c>
      <c r="U42" s="31" t="s">
        <v>78</v>
      </c>
      <c r="V42" s="31"/>
      <c r="W42" s="31" t="s">
        <v>214</v>
      </c>
      <c r="X42" s="118" t="s">
        <v>78</v>
      </c>
      <c r="Y42" s="118"/>
      <c r="Z42" s="31" t="s">
        <v>214</v>
      </c>
      <c r="AA42" s="31"/>
      <c r="AB42" s="31"/>
      <c r="AC42" s="31"/>
      <c r="AD42" s="31" t="s">
        <v>78</v>
      </c>
      <c r="AE42" s="31"/>
      <c r="AF42" s="31" t="s">
        <v>214</v>
      </c>
      <c r="AG42" s="31" t="s">
        <v>78</v>
      </c>
      <c r="AH42" s="31"/>
      <c r="AI42" s="31" t="s">
        <v>222</v>
      </c>
      <c r="AJ42" s="31" t="s">
        <v>78</v>
      </c>
      <c r="AK42" s="31"/>
      <c r="AL42" s="31" t="s">
        <v>223</v>
      </c>
      <c r="AM42" s="31" t="s">
        <v>78</v>
      </c>
      <c r="AN42" s="31"/>
      <c r="AO42" s="31" t="s">
        <v>222</v>
      </c>
      <c r="AP42" s="30">
        <v>3</v>
      </c>
      <c r="AQ42" s="30">
        <v>3</v>
      </c>
      <c r="AR42" s="187">
        <v>1</v>
      </c>
      <c r="AS42" s="31" t="s">
        <v>214</v>
      </c>
      <c r="AT42" s="30">
        <v>2</v>
      </c>
      <c r="AU42" s="30">
        <v>2</v>
      </c>
      <c r="AV42" s="119">
        <v>1</v>
      </c>
      <c r="AW42" s="31" t="s">
        <v>214</v>
      </c>
      <c r="AX42" s="30">
        <v>2</v>
      </c>
      <c r="AY42" s="30">
        <v>2</v>
      </c>
      <c r="AZ42" s="119">
        <v>1</v>
      </c>
      <c r="BA42" s="31" t="s">
        <v>214</v>
      </c>
      <c r="BB42" s="30">
        <v>1</v>
      </c>
      <c r="BC42" s="30">
        <v>0</v>
      </c>
      <c r="BD42" s="119">
        <v>0</v>
      </c>
      <c r="BE42" s="206"/>
      <c r="BF42" s="30">
        <v>4</v>
      </c>
      <c r="BG42" s="30">
        <v>3</v>
      </c>
      <c r="BH42" s="119">
        <v>0.75</v>
      </c>
      <c r="BI42" s="31" t="s">
        <v>214</v>
      </c>
      <c r="BJ42" s="30">
        <v>0</v>
      </c>
      <c r="BK42" s="30">
        <v>0</v>
      </c>
      <c r="BL42" s="119" t="s">
        <v>133</v>
      </c>
      <c r="BM42" s="31"/>
      <c r="BN42" s="30">
        <v>6</v>
      </c>
      <c r="BO42" s="30">
        <v>6</v>
      </c>
      <c r="BP42" s="119">
        <v>1</v>
      </c>
      <c r="BQ42" s="31" t="s">
        <v>214</v>
      </c>
      <c r="BR42" s="30">
        <v>1</v>
      </c>
      <c r="BS42" s="30">
        <v>1</v>
      </c>
      <c r="BT42" s="119">
        <v>1</v>
      </c>
      <c r="BU42" s="31" t="s">
        <v>214</v>
      </c>
      <c r="BV42" s="30">
        <v>2</v>
      </c>
      <c r="BW42" s="30">
        <v>2</v>
      </c>
      <c r="BX42" s="119">
        <v>1</v>
      </c>
      <c r="BY42" s="31" t="s">
        <v>214</v>
      </c>
      <c r="BZ42" s="30">
        <v>1</v>
      </c>
      <c r="CA42" s="30">
        <v>0</v>
      </c>
      <c r="CB42" s="119">
        <v>0</v>
      </c>
      <c r="CC42" s="31"/>
      <c r="CD42" s="30">
        <v>7</v>
      </c>
      <c r="CE42" s="30">
        <v>2</v>
      </c>
      <c r="CF42" s="119">
        <v>0.2857142857142857</v>
      </c>
      <c r="CG42" s="31" t="s">
        <v>214</v>
      </c>
      <c r="CH42" s="30">
        <v>110</v>
      </c>
      <c r="CI42" s="30">
        <v>110</v>
      </c>
      <c r="CJ42" s="119">
        <v>1</v>
      </c>
      <c r="CK42" s="31" t="s">
        <v>214</v>
      </c>
      <c r="CL42" s="30">
        <v>1</v>
      </c>
      <c r="CM42" s="30">
        <v>1</v>
      </c>
      <c r="CN42" s="119">
        <v>1</v>
      </c>
      <c r="CO42" s="31" t="s">
        <v>214</v>
      </c>
      <c r="CP42" s="30">
        <v>0</v>
      </c>
      <c r="CQ42" s="30">
        <v>0</v>
      </c>
      <c r="CR42" s="119" t="s">
        <v>133</v>
      </c>
      <c r="CS42" s="31"/>
      <c r="CT42" s="30">
        <v>1</v>
      </c>
      <c r="CU42" s="30">
        <v>0</v>
      </c>
      <c r="CV42" s="119">
        <v>0</v>
      </c>
      <c r="CW42" s="31"/>
      <c r="CX42" s="30">
        <v>5</v>
      </c>
      <c r="CY42" s="30">
        <v>2</v>
      </c>
      <c r="CZ42" s="119">
        <v>0.4</v>
      </c>
      <c r="DA42" s="31" t="s">
        <v>214</v>
      </c>
      <c r="DB42" s="30">
        <v>3</v>
      </c>
      <c r="DC42" s="30">
        <v>3</v>
      </c>
      <c r="DD42" s="119">
        <v>1</v>
      </c>
      <c r="DE42" s="31" t="s">
        <v>214</v>
      </c>
      <c r="DF42" s="30">
        <v>2</v>
      </c>
      <c r="DG42" s="30">
        <v>1</v>
      </c>
      <c r="DH42" s="119">
        <v>0.5</v>
      </c>
      <c r="DI42" s="31" t="s">
        <v>214</v>
      </c>
      <c r="DJ42" s="30">
        <v>0</v>
      </c>
      <c r="DK42" s="30">
        <v>0</v>
      </c>
      <c r="DL42" s="119" t="s">
        <v>133</v>
      </c>
      <c r="DM42" s="31"/>
      <c r="DN42" s="30">
        <v>0</v>
      </c>
      <c r="DO42" s="30">
        <v>0</v>
      </c>
      <c r="DP42" s="119" t="s">
        <v>133</v>
      </c>
      <c r="DQ42" s="31"/>
      <c r="DR42" s="30">
        <v>7</v>
      </c>
      <c r="DS42" s="30">
        <v>5</v>
      </c>
      <c r="DT42" s="119">
        <v>0.7142857142857143</v>
      </c>
      <c r="DU42" s="31" t="s">
        <v>214</v>
      </c>
      <c r="DV42" s="30">
        <v>0</v>
      </c>
      <c r="DW42" s="30">
        <v>0</v>
      </c>
      <c r="DX42" s="119" t="s">
        <v>133</v>
      </c>
      <c r="DY42" s="31"/>
      <c r="DZ42" s="31" t="s">
        <v>78</v>
      </c>
      <c r="EA42" s="31"/>
      <c r="EB42" s="31"/>
      <c r="EC42" s="31"/>
      <c r="ED42" s="31"/>
      <c r="EE42" s="31"/>
      <c r="EF42" s="124"/>
      <c r="EG42" s="31" t="s">
        <v>78</v>
      </c>
      <c r="EH42" s="31"/>
      <c r="EI42" s="31"/>
      <c r="EJ42" s="31"/>
      <c r="EK42" s="31"/>
      <c r="EL42" s="31"/>
      <c r="EM42" s="124"/>
      <c r="EN42" s="31" t="s">
        <v>78</v>
      </c>
      <c r="EO42" s="31"/>
      <c r="EP42" s="31"/>
      <c r="EQ42" s="31"/>
      <c r="ER42" s="31"/>
      <c r="ES42" s="31"/>
      <c r="ET42" s="212"/>
      <c r="EU42" s="31" t="s">
        <v>78</v>
      </c>
      <c r="EV42" s="31"/>
      <c r="EW42" s="31"/>
      <c r="EX42" s="124"/>
      <c r="EY42" s="31" t="s">
        <v>78</v>
      </c>
      <c r="EZ42" s="31"/>
      <c r="FA42" s="31"/>
      <c r="FB42" s="124"/>
      <c r="FC42" s="31"/>
      <c r="FD42" s="31" t="s">
        <v>78</v>
      </c>
      <c r="FE42" s="31"/>
      <c r="FF42" s="124"/>
    </row>
    <row r="43" spans="1:162" s="21" customFormat="1" ht="39">
      <c r="A43" s="18" t="s">
        <v>153</v>
      </c>
      <c r="B43" s="9" t="s">
        <v>154</v>
      </c>
      <c r="C43" s="9" t="s">
        <v>78</v>
      </c>
      <c r="D43" s="9"/>
      <c r="E43" s="9" t="s">
        <v>208</v>
      </c>
      <c r="F43" s="9" t="s">
        <v>78</v>
      </c>
      <c r="G43" s="9"/>
      <c r="H43" s="9" t="s">
        <v>208</v>
      </c>
      <c r="I43" s="9" t="s">
        <v>78</v>
      </c>
      <c r="J43" s="9"/>
      <c r="K43" s="9" t="s">
        <v>208</v>
      </c>
      <c r="L43" s="9" t="s">
        <v>78</v>
      </c>
      <c r="M43" s="9"/>
      <c r="N43" s="9" t="s">
        <v>210</v>
      </c>
      <c r="O43" s="9" t="s">
        <v>78</v>
      </c>
      <c r="P43" s="9"/>
      <c r="Q43" s="9" t="s">
        <v>210</v>
      </c>
      <c r="R43" s="9" t="s">
        <v>78</v>
      </c>
      <c r="S43" s="9"/>
      <c r="T43" s="9" t="s">
        <v>208</v>
      </c>
      <c r="U43" s="9"/>
      <c r="V43" s="9"/>
      <c r="W43" s="9"/>
      <c r="X43" s="126"/>
      <c r="Y43" s="126" t="s">
        <v>78</v>
      </c>
      <c r="Z43" s="9"/>
      <c r="AA43" s="9"/>
      <c r="AB43" s="9"/>
      <c r="AC43" s="9"/>
      <c r="AD43" s="9" t="s">
        <v>78</v>
      </c>
      <c r="AE43" s="9"/>
      <c r="AF43" s="9" t="s">
        <v>210</v>
      </c>
      <c r="AG43" s="9" t="s">
        <v>78</v>
      </c>
      <c r="AH43" s="9"/>
      <c r="AI43" s="9" t="s">
        <v>208</v>
      </c>
      <c r="AJ43" s="9" t="s">
        <v>78</v>
      </c>
      <c r="AK43" s="9"/>
      <c r="AL43" s="9" t="s">
        <v>208</v>
      </c>
      <c r="AM43" s="9" t="s">
        <v>78</v>
      </c>
      <c r="AN43" s="9"/>
      <c r="AO43" s="9" t="s">
        <v>210</v>
      </c>
      <c r="AP43" s="20">
        <v>7</v>
      </c>
      <c r="AQ43" s="20">
        <v>7</v>
      </c>
      <c r="AR43" s="186">
        <v>1</v>
      </c>
      <c r="AS43" s="9" t="s">
        <v>210</v>
      </c>
      <c r="AT43" s="20">
        <v>15</v>
      </c>
      <c r="AU43" s="20">
        <v>15</v>
      </c>
      <c r="AV43" s="127">
        <v>1</v>
      </c>
      <c r="AW43" s="9" t="s">
        <v>210</v>
      </c>
      <c r="AX43" s="20">
        <v>3</v>
      </c>
      <c r="AY43" s="20">
        <v>3</v>
      </c>
      <c r="AZ43" s="127">
        <v>1</v>
      </c>
      <c r="BA43" s="9" t="s">
        <v>210</v>
      </c>
      <c r="BB43" s="20">
        <v>0</v>
      </c>
      <c r="BC43" s="20">
        <v>0</v>
      </c>
      <c r="BD43" s="127" t="s">
        <v>133</v>
      </c>
      <c r="BE43" s="9"/>
      <c r="BF43" s="20">
        <v>1</v>
      </c>
      <c r="BG43" s="20">
        <v>1</v>
      </c>
      <c r="BH43" s="127">
        <v>1</v>
      </c>
      <c r="BI43" s="9" t="s">
        <v>210</v>
      </c>
      <c r="BJ43" s="20">
        <v>0</v>
      </c>
      <c r="BK43" s="20">
        <v>0</v>
      </c>
      <c r="BL43" s="127" t="s">
        <v>133</v>
      </c>
      <c r="BM43" s="9"/>
      <c r="BN43" s="20">
        <v>6</v>
      </c>
      <c r="BO43" s="20">
        <v>6</v>
      </c>
      <c r="BP43" s="127">
        <v>1</v>
      </c>
      <c r="BQ43" s="9" t="s">
        <v>210</v>
      </c>
      <c r="BR43" s="20">
        <v>0</v>
      </c>
      <c r="BS43" s="20">
        <v>0</v>
      </c>
      <c r="BT43" s="127" t="s">
        <v>133</v>
      </c>
      <c r="BU43" s="9"/>
      <c r="BV43" s="20">
        <v>2</v>
      </c>
      <c r="BW43" s="20">
        <v>2</v>
      </c>
      <c r="BX43" s="127">
        <v>1</v>
      </c>
      <c r="BY43" s="9" t="s">
        <v>210</v>
      </c>
      <c r="BZ43" s="20">
        <v>0</v>
      </c>
      <c r="CA43" s="20">
        <v>0</v>
      </c>
      <c r="CB43" s="127" t="s">
        <v>133</v>
      </c>
      <c r="CC43" s="9"/>
      <c r="CD43" s="20">
        <v>6</v>
      </c>
      <c r="CE43" s="20">
        <v>5</v>
      </c>
      <c r="CF43" s="127">
        <v>0.83333333333333337</v>
      </c>
      <c r="CG43" s="9" t="s">
        <v>210</v>
      </c>
      <c r="CH43" s="20">
        <v>122</v>
      </c>
      <c r="CI43" s="20">
        <v>122</v>
      </c>
      <c r="CJ43" s="127">
        <v>1</v>
      </c>
      <c r="CK43" s="9" t="s">
        <v>210</v>
      </c>
      <c r="CL43" s="20">
        <v>0</v>
      </c>
      <c r="CM43" s="20">
        <v>0</v>
      </c>
      <c r="CN43" s="127" t="s">
        <v>133</v>
      </c>
      <c r="CO43" s="9"/>
      <c r="CP43" s="20">
        <v>0</v>
      </c>
      <c r="CQ43" s="20">
        <v>0</v>
      </c>
      <c r="CR43" s="127" t="s">
        <v>133</v>
      </c>
      <c r="CS43" s="9"/>
      <c r="CT43" s="20">
        <v>1</v>
      </c>
      <c r="CU43" s="20">
        <v>0</v>
      </c>
      <c r="CV43" s="127">
        <v>0</v>
      </c>
      <c r="CW43" s="9"/>
      <c r="CX43" s="20">
        <v>5</v>
      </c>
      <c r="CY43" s="20">
        <v>3</v>
      </c>
      <c r="CZ43" s="127">
        <v>0.6</v>
      </c>
      <c r="DA43" s="9" t="s">
        <v>210</v>
      </c>
      <c r="DB43" s="20">
        <v>3</v>
      </c>
      <c r="DC43" s="20">
        <v>3</v>
      </c>
      <c r="DD43" s="127">
        <v>1</v>
      </c>
      <c r="DE43" s="9" t="s">
        <v>210</v>
      </c>
      <c r="DF43" s="20">
        <v>8</v>
      </c>
      <c r="DG43" s="20">
        <v>6</v>
      </c>
      <c r="DH43" s="127">
        <v>0.75</v>
      </c>
      <c r="DI43" s="9" t="s">
        <v>210</v>
      </c>
      <c r="DJ43" s="20">
        <v>0</v>
      </c>
      <c r="DK43" s="20">
        <v>0</v>
      </c>
      <c r="DL43" s="127" t="s">
        <v>133</v>
      </c>
      <c r="DM43" s="9"/>
      <c r="DN43" s="20">
        <v>0</v>
      </c>
      <c r="DO43" s="20">
        <v>0</v>
      </c>
      <c r="DP43" s="127" t="s">
        <v>133</v>
      </c>
      <c r="DQ43" s="9"/>
      <c r="DR43" s="20">
        <v>4</v>
      </c>
      <c r="DS43" s="20">
        <v>3</v>
      </c>
      <c r="DT43" s="127">
        <v>0.75</v>
      </c>
      <c r="DU43" s="9" t="s">
        <v>210</v>
      </c>
      <c r="DV43" s="20">
        <v>0</v>
      </c>
      <c r="DW43" s="20">
        <v>0</v>
      </c>
      <c r="DX43" s="127" t="s">
        <v>133</v>
      </c>
      <c r="DY43" s="9"/>
      <c r="DZ43" s="9" t="s">
        <v>78</v>
      </c>
      <c r="EA43" s="9"/>
      <c r="EB43" s="9"/>
      <c r="EC43" s="9"/>
      <c r="ED43" s="9"/>
      <c r="EE43" s="9"/>
      <c r="EF43" s="124"/>
      <c r="EG43" s="9" t="s">
        <v>78</v>
      </c>
      <c r="EH43" s="9"/>
      <c r="EI43" s="9"/>
      <c r="EJ43" s="9"/>
      <c r="EK43" s="9"/>
      <c r="EL43" s="9"/>
      <c r="EM43" s="19"/>
      <c r="EN43" s="9"/>
      <c r="EO43" s="9"/>
      <c r="EP43" s="9"/>
      <c r="EQ43" s="9"/>
      <c r="ER43" s="9"/>
      <c r="ES43" s="9" t="s">
        <v>78</v>
      </c>
      <c r="ET43" s="212" t="s">
        <v>199</v>
      </c>
      <c r="EU43" s="9" t="s">
        <v>78</v>
      </c>
      <c r="EV43" s="9"/>
      <c r="EW43" s="9"/>
      <c r="EX43" s="19"/>
      <c r="EY43" s="9" t="s">
        <v>78</v>
      </c>
      <c r="EZ43" s="9"/>
      <c r="FA43" s="9"/>
      <c r="FB43" s="19"/>
      <c r="FC43" s="9"/>
      <c r="FD43" s="9"/>
      <c r="FE43" s="9"/>
      <c r="FF43" s="19"/>
    </row>
    <row r="44" spans="1:162" s="21" customFormat="1" ht="39">
      <c r="A44" s="18" t="s">
        <v>155</v>
      </c>
      <c r="B44" s="31" t="s">
        <v>156</v>
      </c>
      <c r="C44" s="9" t="s">
        <v>78</v>
      </c>
      <c r="D44" s="9"/>
      <c r="E44" s="9" t="s">
        <v>208</v>
      </c>
      <c r="F44" s="9" t="s">
        <v>78</v>
      </c>
      <c r="G44" s="9"/>
      <c r="H44" s="9" t="s">
        <v>208</v>
      </c>
      <c r="I44" s="9" t="s">
        <v>78</v>
      </c>
      <c r="J44" s="9"/>
      <c r="K44" s="9" t="s">
        <v>208</v>
      </c>
      <c r="L44" s="9" t="s">
        <v>78</v>
      </c>
      <c r="M44" s="9"/>
      <c r="N44" s="9" t="s">
        <v>208</v>
      </c>
      <c r="O44" s="9" t="s">
        <v>78</v>
      </c>
      <c r="P44" s="9"/>
      <c r="Q44" s="9" t="s">
        <v>210</v>
      </c>
      <c r="R44" s="9" t="s">
        <v>78</v>
      </c>
      <c r="S44" s="9"/>
      <c r="T44" s="9" t="s">
        <v>210</v>
      </c>
      <c r="U44" s="9" t="s">
        <v>78</v>
      </c>
      <c r="V44" s="9"/>
      <c r="W44" s="9" t="s">
        <v>210</v>
      </c>
      <c r="X44" s="126" t="s">
        <v>78</v>
      </c>
      <c r="Y44" s="126"/>
      <c r="Z44" s="9" t="s">
        <v>210</v>
      </c>
      <c r="AA44" s="168"/>
      <c r="AB44" s="168"/>
      <c r="AC44" s="168"/>
      <c r="AD44" s="9" t="s">
        <v>78</v>
      </c>
      <c r="AE44" s="9"/>
      <c r="AF44" s="9" t="s">
        <v>210</v>
      </c>
      <c r="AG44" s="9" t="s">
        <v>78</v>
      </c>
      <c r="AH44" s="9"/>
      <c r="AI44" s="9" t="s">
        <v>210</v>
      </c>
      <c r="AJ44" s="9" t="s">
        <v>78</v>
      </c>
      <c r="AK44" s="9"/>
      <c r="AL44" s="9" t="s">
        <v>210</v>
      </c>
      <c r="AM44" s="9"/>
      <c r="AN44" s="9" t="s">
        <v>78</v>
      </c>
      <c r="AO44" s="9"/>
      <c r="AP44" s="20">
        <v>2</v>
      </c>
      <c r="AQ44" s="20">
        <v>2</v>
      </c>
      <c r="AR44" s="186">
        <v>1</v>
      </c>
      <c r="AS44" s="9" t="s">
        <v>210</v>
      </c>
      <c r="AT44" s="20">
        <v>3</v>
      </c>
      <c r="AU44" s="20">
        <v>2</v>
      </c>
      <c r="AV44" s="127">
        <v>0.66666666666666663</v>
      </c>
      <c r="AW44" s="9" t="s">
        <v>210</v>
      </c>
      <c r="AX44" s="20">
        <v>1</v>
      </c>
      <c r="AY44" s="20">
        <v>1</v>
      </c>
      <c r="AZ44" s="127">
        <v>1</v>
      </c>
      <c r="BA44" s="9" t="s">
        <v>210</v>
      </c>
      <c r="BB44" s="20">
        <v>0</v>
      </c>
      <c r="BC44" s="20">
        <v>0</v>
      </c>
      <c r="BD44" s="127" t="s">
        <v>133</v>
      </c>
      <c r="BE44" s="9"/>
      <c r="BF44" s="20">
        <v>0</v>
      </c>
      <c r="BG44" s="20">
        <v>0</v>
      </c>
      <c r="BH44" s="127" t="s">
        <v>133</v>
      </c>
      <c r="BI44" s="9"/>
      <c r="BJ44" s="20">
        <v>0</v>
      </c>
      <c r="BK44" s="20">
        <v>0</v>
      </c>
      <c r="BL44" s="127" t="s">
        <v>133</v>
      </c>
      <c r="BM44" s="9"/>
      <c r="BN44" s="20">
        <v>2</v>
      </c>
      <c r="BO44" s="20">
        <v>2</v>
      </c>
      <c r="BP44" s="127">
        <v>1</v>
      </c>
      <c r="BQ44" s="9" t="s">
        <v>210</v>
      </c>
      <c r="BR44" s="20">
        <v>0</v>
      </c>
      <c r="BS44" s="20">
        <v>0</v>
      </c>
      <c r="BT44" s="127" t="s">
        <v>133</v>
      </c>
      <c r="BU44" s="9"/>
      <c r="BV44" s="20">
        <v>1</v>
      </c>
      <c r="BW44" s="20">
        <v>1</v>
      </c>
      <c r="BX44" s="127">
        <v>1</v>
      </c>
      <c r="BY44" s="9" t="s">
        <v>210</v>
      </c>
      <c r="BZ44" s="20">
        <v>0</v>
      </c>
      <c r="CA44" s="20">
        <v>0</v>
      </c>
      <c r="CB44" s="127" t="s">
        <v>133</v>
      </c>
      <c r="CC44" s="9"/>
      <c r="CD44" s="20">
        <v>6</v>
      </c>
      <c r="CE44" s="20">
        <v>6</v>
      </c>
      <c r="CF44" s="127">
        <v>1</v>
      </c>
      <c r="CG44" s="9" t="s">
        <v>210</v>
      </c>
      <c r="CH44" s="20">
        <v>36</v>
      </c>
      <c r="CI44" s="20">
        <v>5</v>
      </c>
      <c r="CJ44" s="127">
        <v>0.1388888888888889</v>
      </c>
      <c r="CK44" s="9" t="s">
        <v>210</v>
      </c>
      <c r="CL44" s="20">
        <v>5</v>
      </c>
      <c r="CM44" s="20">
        <v>5</v>
      </c>
      <c r="CN44" s="127">
        <v>1</v>
      </c>
      <c r="CO44" s="9" t="s">
        <v>210</v>
      </c>
      <c r="CP44" s="20">
        <v>0</v>
      </c>
      <c r="CQ44" s="20">
        <v>0</v>
      </c>
      <c r="CR44" s="127" t="s">
        <v>133</v>
      </c>
      <c r="CS44" s="9"/>
      <c r="CT44" s="20">
        <v>1</v>
      </c>
      <c r="CU44" s="20">
        <v>0</v>
      </c>
      <c r="CV44" s="127">
        <v>0</v>
      </c>
      <c r="CW44" s="9"/>
      <c r="CX44" s="20">
        <v>8</v>
      </c>
      <c r="CY44" s="20">
        <v>3</v>
      </c>
      <c r="CZ44" s="127">
        <v>0.375</v>
      </c>
      <c r="DA44" s="9" t="s">
        <v>210</v>
      </c>
      <c r="DB44" s="20">
        <v>2</v>
      </c>
      <c r="DC44" s="20">
        <v>2</v>
      </c>
      <c r="DD44" s="127">
        <v>1</v>
      </c>
      <c r="DE44" s="9" t="s">
        <v>210</v>
      </c>
      <c r="DF44" s="20">
        <v>4</v>
      </c>
      <c r="DG44" s="20">
        <v>3</v>
      </c>
      <c r="DH44" s="127">
        <v>0.75</v>
      </c>
      <c r="DI44" s="9" t="s">
        <v>210</v>
      </c>
      <c r="DJ44" s="20">
        <v>0</v>
      </c>
      <c r="DK44" s="20">
        <v>0</v>
      </c>
      <c r="DL44" s="127" t="s">
        <v>133</v>
      </c>
      <c r="DM44" s="9"/>
      <c r="DN44" s="20">
        <v>0</v>
      </c>
      <c r="DO44" s="20">
        <v>0</v>
      </c>
      <c r="DP44" s="127" t="s">
        <v>133</v>
      </c>
      <c r="DQ44" s="9"/>
      <c r="DR44" s="20">
        <v>2</v>
      </c>
      <c r="DS44" s="20">
        <v>2</v>
      </c>
      <c r="DT44" s="127">
        <v>1</v>
      </c>
      <c r="DU44" s="9" t="s">
        <v>210</v>
      </c>
      <c r="DV44" s="20">
        <v>0</v>
      </c>
      <c r="DW44" s="20">
        <v>0</v>
      </c>
      <c r="DX44" s="127" t="s">
        <v>133</v>
      </c>
      <c r="DY44" s="9"/>
      <c r="DZ44" s="9"/>
      <c r="EA44" s="9"/>
      <c r="EB44" s="9"/>
      <c r="EC44" s="9"/>
      <c r="ED44" s="9" t="s">
        <v>78</v>
      </c>
      <c r="EE44" s="9"/>
      <c r="EF44" s="124" t="s">
        <v>200</v>
      </c>
      <c r="EG44" s="9" t="s">
        <v>78</v>
      </c>
      <c r="EH44" s="9"/>
      <c r="EI44" s="9"/>
      <c r="EJ44" s="9"/>
      <c r="EK44" s="9"/>
      <c r="EL44" s="9"/>
      <c r="EM44" s="19"/>
      <c r="EN44" s="9" t="s">
        <v>78</v>
      </c>
      <c r="EO44" s="9"/>
      <c r="EP44" s="9"/>
      <c r="EQ44" s="9"/>
      <c r="ER44" s="9"/>
      <c r="ES44" s="9"/>
      <c r="ET44" s="212"/>
      <c r="EU44" s="9"/>
      <c r="EV44" s="9"/>
      <c r="EW44" s="9"/>
      <c r="EX44" s="19"/>
      <c r="EY44" s="9" t="s">
        <v>78</v>
      </c>
      <c r="EZ44" s="9"/>
      <c r="FA44" s="9"/>
      <c r="FB44" s="19"/>
      <c r="FC44" s="9" t="s">
        <v>78</v>
      </c>
      <c r="FD44" s="9"/>
      <c r="FE44" s="9"/>
      <c r="FF44" s="19"/>
    </row>
    <row r="45" spans="1:162" s="21" customFormat="1" ht="26">
      <c r="A45" s="33" t="s">
        <v>157</v>
      </c>
      <c r="B45" s="34" t="s">
        <v>158</v>
      </c>
      <c r="C45" s="34" t="s">
        <v>78</v>
      </c>
      <c r="D45" s="34"/>
      <c r="E45" s="34" t="s">
        <v>210</v>
      </c>
      <c r="F45" s="34" t="s">
        <v>78</v>
      </c>
      <c r="G45" s="34"/>
      <c r="H45" s="34" t="s">
        <v>210</v>
      </c>
      <c r="I45" s="34" t="s">
        <v>78</v>
      </c>
      <c r="J45" s="34"/>
      <c r="K45" s="34" t="s">
        <v>210</v>
      </c>
      <c r="L45" s="34" t="s">
        <v>78</v>
      </c>
      <c r="M45" s="34"/>
      <c r="N45" s="34" t="s">
        <v>210</v>
      </c>
      <c r="O45" s="34" t="s">
        <v>78</v>
      </c>
      <c r="P45" s="34"/>
      <c r="Q45" s="34" t="s">
        <v>208</v>
      </c>
      <c r="R45" s="34" t="s">
        <v>78</v>
      </c>
      <c r="S45" s="34"/>
      <c r="T45" s="34" t="s">
        <v>211</v>
      </c>
      <c r="U45" s="34" t="s">
        <v>78</v>
      </c>
      <c r="V45" s="34"/>
      <c r="W45" s="34" t="s">
        <v>208</v>
      </c>
      <c r="X45" s="198" t="s">
        <v>78</v>
      </c>
      <c r="Y45" s="198"/>
      <c r="Z45" s="199" t="s">
        <v>210</v>
      </c>
      <c r="AA45" s="34"/>
      <c r="AB45" s="34"/>
      <c r="AC45" s="34"/>
      <c r="AD45" s="200" t="s">
        <v>78</v>
      </c>
      <c r="AE45" s="34"/>
      <c r="AF45" s="34" t="s">
        <v>210</v>
      </c>
      <c r="AG45" s="34" t="s">
        <v>78</v>
      </c>
      <c r="AH45" s="34"/>
      <c r="AI45" s="34" t="s">
        <v>209</v>
      </c>
      <c r="AJ45" s="34" t="s">
        <v>78</v>
      </c>
      <c r="AK45" s="34"/>
      <c r="AL45" s="34" t="s">
        <v>209</v>
      </c>
      <c r="AM45" s="34" t="s">
        <v>78</v>
      </c>
      <c r="AN45" s="34"/>
      <c r="AO45" s="34" t="s">
        <v>209</v>
      </c>
      <c r="AP45" s="35">
        <v>2</v>
      </c>
      <c r="AQ45" s="35">
        <v>2</v>
      </c>
      <c r="AR45" s="201">
        <v>1</v>
      </c>
      <c r="AS45" s="34" t="s">
        <v>211</v>
      </c>
      <c r="AT45" s="35">
        <v>3</v>
      </c>
      <c r="AU45" s="35">
        <v>3</v>
      </c>
      <c r="AV45" s="202">
        <v>1</v>
      </c>
      <c r="AW45" s="34" t="s">
        <v>211</v>
      </c>
      <c r="AX45" s="35">
        <v>1</v>
      </c>
      <c r="AY45" s="35">
        <v>1</v>
      </c>
      <c r="AZ45" s="202">
        <v>1</v>
      </c>
      <c r="BA45" s="34" t="s">
        <v>211</v>
      </c>
      <c r="BB45" s="35">
        <v>0</v>
      </c>
      <c r="BC45" s="35">
        <v>0</v>
      </c>
      <c r="BD45" s="202" t="s">
        <v>133</v>
      </c>
      <c r="BE45" s="34"/>
      <c r="BF45" s="35">
        <v>1</v>
      </c>
      <c r="BG45" s="35">
        <v>1</v>
      </c>
      <c r="BH45" s="202">
        <v>1</v>
      </c>
      <c r="BI45" s="34" t="s">
        <v>211</v>
      </c>
      <c r="BJ45" s="35">
        <v>0</v>
      </c>
      <c r="BK45" s="35">
        <v>0</v>
      </c>
      <c r="BL45" s="202" t="s">
        <v>133</v>
      </c>
      <c r="BM45" s="34"/>
      <c r="BN45" s="35">
        <v>2</v>
      </c>
      <c r="BO45" s="35">
        <v>2</v>
      </c>
      <c r="BP45" s="202">
        <v>1</v>
      </c>
      <c r="BQ45" s="34" t="s">
        <v>211</v>
      </c>
      <c r="BR45" s="35">
        <v>1</v>
      </c>
      <c r="BS45" s="35">
        <v>0</v>
      </c>
      <c r="BT45" s="202">
        <v>0</v>
      </c>
      <c r="BU45" s="34"/>
      <c r="BV45" s="35">
        <v>6</v>
      </c>
      <c r="BW45" s="35">
        <v>6</v>
      </c>
      <c r="BX45" s="202">
        <v>1</v>
      </c>
      <c r="BY45" s="34" t="s">
        <v>211</v>
      </c>
      <c r="BZ45" s="35">
        <v>3</v>
      </c>
      <c r="CA45" s="35">
        <v>2</v>
      </c>
      <c r="CB45" s="202">
        <v>0.66666666666666663</v>
      </c>
      <c r="CC45" s="34" t="s">
        <v>211</v>
      </c>
      <c r="CD45" s="35">
        <v>13</v>
      </c>
      <c r="CE45" s="35">
        <v>9</v>
      </c>
      <c r="CF45" s="202">
        <v>0.69230769230769229</v>
      </c>
      <c r="CG45" s="34" t="s">
        <v>211</v>
      </c>
      <c r="CH45" s="35">
        <v>31</v>
      </c>
      <c r="CI45" s="35">
        <v>31</v>
      </c>
      <c r="CJ45" s="202">
        <v>1</v>
      </c>
      <c r="CK45" s="34" t="s">
        <v>211</v>
      </c>
      <c r="CL45" s="35">
        <v>8</v>
      </c>
      <c r="CM45" s="35">
        <v>8</v>
      </c>
      <c r="CN45" s="202">
        <v>1</v>
      </c>
      <c r="CO45" s="34" t="s">
        <v>211</v>
      </c>
      <c r="CP45" s="35">
        <v>0</v>
      </c>
      <c r="CQ45" s="35">
        <v>0</v>
      </c>
      <c r="CR45" s="202" t="s">
        <v>133</v>
      </c>
      <c r="CS45" s="34"/>
      <c r="CT45" s="35">
        <v>1</v>
      </c>
      <c r="CU45" s="35">
        <v>0</v>
      </c>
      <c r="CV45" s="202">
        <v>0</v>
      </c>
      <c r="CW45" s="34"/>
      <c r="CX45" s="35">
        <v>2</v>
      </c>
      <c r="CY45" s="35">
        <v>0</v>
      </c>
      <c r="CZ45" s="202">
        <v>0</v>
      </c>
      <c r="DA45" s="34"/>
      <c r="DB45" s="35">
        <v>1</v>
      </c>
      <c r="DC45" s="35">
        <v>1</v>
      </c>
      <c r="DD45" s="202">
        <v>1</v>
      </c>
      <c r="DE45" s="34" t="s">
        <v>211</v>
      </c>
      <c r="DF45" s="35">
        <v>2</v>
      </c>
      <c r="DG45" s="35">
        <v>0</v>
      </c>
      <c r="DH45" s="202">
        <v>0</v>
      </c>
      <c r="DI45" s="34"/>
      <c r="DJ45" s="35">
        <v>0</v>
      </c>
      <c r="DK45" s="35">
        <v>0</v>
      </c>
      <c r="DL45" s="202" t="s">
        <v>133</v>
      </c>
      <c r="DM45" s="34"/>
      <c r="DN45" s="35">
        <v>0</v>
      </c>
      <c r="DO45" s="35">
        <v>0</v>
      </c>
      <c r="DP45" s="202" t="s">
        <v>133</v>
      </c>
      <c r="DQ45" s="34"/>
      <c r="DR45" s="35">
        <v>4</v>
      </c>
      <c r="DS45" s="35">
        <v>4</v>
      </c>
      <c r="DT45" s="202">
        <v>1</v>
      </c>
      <c r="DU45" s="34" t="s">
        <v>211</v>
      </c>
      <c r="DV45" s="35">
        <v>1</v>
      </c>
      <c r="DW45" s="35">
        <v>1</v>
      </c>
      <c r="DX45" s="202">
        <v>1</v>
      </c>
      <c r="DY45" s="34" t="s">
        <v>211</v>
      </c>
      <c r="DZ45" s="9"/>
      <c r="EA45" s="9"/>
      <c r="EB45" s="9"/>
      <c r="EC45" s="9"/>
      <c r="ED45" s="9" t="s">
        <v>78</v>
      </c>
      <c r="EE45" s="9"/>
      <c r="EF45" s="124" t="s">
        <v>221</v>
      </c>
      <c r="EG45" s="9" t="s">
        <v>78</v>
      </c>
      <c r="EH45" s="9"/>
      <c r="EI45" s="9"/>
      <c r="EJ45" s="9"/>
      <c r="EK45" s="9"/>
      <c r="EL45" s="9"/>
      <c r="EM45" s="19"/>
      <c r="EN45" s="9" t="s">
        <v>78</v>
      </c>
      <c r="EO45" s="9"/>
      <c r="EP45" s="9"/>
      <c r="EQ45" s="9"/>
      <c r="ER45" s="9"/>
      <c r="ES45" s="9"/>
      <c r="ET45" s="212"/>
      <c r="EU45" s="9"/>
      <c r="EV45" s="9"/>
      <c r="EW45" s="9"/>
      <c r="EX45" s="19"/>
      <c r="EY45" s="9" t="s">
        <v>78</v>
      </c>
      <c r="EZ45" s="9"/>
      <c r="FA45" s="9"/>
      <c r="FB45" s="19"/>
      <c r="FC45" s="9"/>
      <c r="FD45" s="9" t="s">
        <v>78</v>
      </c>
      <c r="FE45" s="9"/>
      <c r="FF45" s="19"/>
    </row>
    <row r="46" spans="1:162" s="21" customFormat="1" ht="26">
      <c r="A46" s="18" t="s">
        <v>159</v>
      </c>
      <c r="B46" s="31" t="s">
        <v>160</v>
      </c>
      <c r="C46" s="9" t="s">
        <v>78</v>
      </c>
      <c r="D46" s="9"/>
      <c r="E46" s="9" t="s">
        <v>210</v>
      </c>
      <c r="F46" s="9" t="s">
        <v>78</v>
      </c>
      <c r="G46" s="9"/>
      <c r="H46" s="9" t="s">
        <v>210</v>
      </c>
      <c r="I46" s="9" t="s">
        <v>78</v>
      </c>
      <c r="J46" s="9"/>
      <c r="K46" s="9" t="s">
        <v>210</v>
      </c>
      <c r="L46" s="9" t="s">
        <v>78</v>
      </c>
      <c r="M46" s="9"/>
      <c r="N46" s="9" t="s">
        <v>208</v>
      </c>
      <c r="O46" s="9" t="s">
        <v>78</v>
      </c>
      <c r="P46" s="9"/>
      <c r="Q46" s="9" t="s">
        <v>208</v>
      </c>
      <c r="R46" s="9" t="s">
        <v>78</v>
      </c>
      <c r="S46" s="9"/>
      <c r="T46" s="9" t="s">
        <v>210</v>
      </c>
      <c r="U46" s="9"/>
      <c r="V46" s="9"/>
      <c r="W46" s="9"/>
      <c r="X46" s="126"/>
      <c r="Y46" s="126" t="s">
        <v>78</v>
      </c>
      <c r="Z46" s="9"/>
      <c r="AA46" s="32"/>
      <c r="AB46" s="32"/>
      <c r="AC46" s="32"/>
      <c r="AD46" s="9" t="s">
        <v>78</v>
      </c>
      <c r="AE46" s="9"/>
      <c r="AF46" s="9" t="s">
        <v>210</v>
      </c>
      <c r="AG46" s="9" t="s">
        <v>78</v>
      </c>
      <c r="AH46" s="9"/>
      <c r="AI46" s="9" t="s">
        <v>210</v>
      </c>
      <c r="AJ46" s="9" t="s">
        <v>78</v>
      </c>
      <c r="AK46" s="9"/>
      <c r="AL46" s="9" t="s">
        <v>210</v>
      </c>
      <c r="AM46" s="9"/>
      <c r="AN46" s="9"/>
      <c r="AO46" s="9"/>
      <c r="AP46" s="20">
        <v>1</v>
      </c>
      <c r="AQ46" s="20">
        <v>1</v>
      </c>
      <c r="AR46" s="186">
        <v>1</v>
      </c>
      <c r="AS46" s="20" t="s">
        <v>210</v>
      </c>
      <c r="AU46" s="20">
        <v>0</v>
      </c>
      <c r="AV46" s="127" t="s">
        <v>133</v>
      </c>
      <c r="AW46" s="9"/>
      <c r="AX46" s="20">
        <v>0</v>
      </c>
      <c r="AY46" s="20">
        <v>0</v>
      </c>
      <c r="AZ46" s="127" t="s">
        <v>133</v>
      </c>
      <c r="BA46" s="9"/>
      <c r="BB46" s="20">
        <v>0</v>
      </c>
      <c r="BC46" s="20">
        <v>0</v>
      </c>
      <c r="BD46" s="127" t="s">
        <v>133</v>
      </c>
      <c r="BE46" s="9"/>
      <c r="BF46" s="20">
        <v>0</v>
      </c>
      <c r="BG46" s="20">
        <v>0</v>
      </c>
      <c r="BH46" s="127" t="s">
        <v>133</v>
      </c>
      <c r="BI46" s="9"/>
      <c r="BJ46" s="20">
        <v>0</v>
      </c>
      <c r="BK46" s="20">
        <v>0</v>
      </c>
      <c r="BL46" s="127" t="s">
        <v>133</v>
      </c>
      <c r="BM46" s="9"/>
      <c r="BN46" s="20">
        <v>0</v>
      </c>
      <c r="BO46" s="20">
        <v>0</v>
      </c>
      <c r="BP46" s="127" t="s">
        <v>133</v>
      </c>
      <c r="BQ46" s="9"/>
      <c r="BR46" s="20">
        <v>1</v>
      </c>
      <c r="BS46" s="20">
        <v>1</v>
      </c>
      <c r="BT46" s="127">
        <v>1</v>
      </c>
      <c r="BU46" s="9" t="s">
        <v>210</v>
      </c>
      <c r="BV46" s="20">
        <v>1</v>
      </c>
      <c r="BW46" s="20">
        <v>1</v>
      </c>
      <c r="BX46" s="127">
        <v>1</v>
      </c>
      <c r="BY46" s="9" t="s">
        <v>210</v>
      </c>
      <c r="BZ46" s="20">
        <v>0</v>
      </c>
      <c r="CA46" s="20">
        <v>0</v>
      </c>
      <c r="CB46" s="127" t="s">
        <v>133</v>
      </c>
      <c r="CC46" s="9"/>
      <c r="CD46" s="20">
        <v>4</v>
      </c>
      <c r="CE46" s="20">
        <v>4</v>
      </c>
      <c r="CF46" s="127">
        <v>1</v>
      </c>
      <c r="CG46" s="9" t="s">
        <v>210</v>
      </c>
      <c r="CH46" s="20">
        <v>48</v>
      </c>
      <c r="CI46" s="20">
        <v>19</v>
      </c>
      <c r="CJ46" s="127">
        <v>0.39583333333333331</v>
      </c>
      <c r="CK46" s="9" t="s">
        <v>210</v>
      </c>
      <c r="CL46" s="20">
        <v>0</v>
      </c>
      <c r="CM46" s="20">
        <v>0</v>
      </c>
      <c r="CN46" s="127" t="s">
        <v>133</v>
      </c>
      <c r="CO46" s="9"/>
      <c r="CP46" s="20">
        <v>0</v>
      </c>
      <c r="CQ46" s="20">
        <v>0</v>
      </c>
      <c r="CR46" s="127" t="s">
        <v>133</v>
      </c>
      <c r="CS46" s="9"/>
      <c r="CT46" s="20">
        <v>1</v>
      </c>
      <c r="CU46" s="20">
        <v>0</v>
      </c>
      <c r="CV46" s="127">
        <v>0</v>
      </c>
      <c r="CW46" s="9"/>
      <c r="CX46" s="20">
        <v>5</v>
      </c>
      <c r="CY46" s="20">
        <v>4</v>
      </c>
      <c r="CZ46" s="127">
        <v>0.8</v>
      </c>
      <c r="DA46" s="9" t="s">
        <v>210</v>
      </c>
      <c r="DB46" s="20">
        <v>3</v>
      </c>
      <c r="DC46" s="20">
        <v>3</v>
      </c>
      <c r="DD46" s="127">
        <v>1</v>
      </c>
      <c r="DE46" s="9" t="s">
        <v>210</v>
      </c>
      <c r="DF46" s="20">
        <v>4</v>
      </c>
      <c r="DG46" s="20">
        <v>4</v>
      </c>
      <c r="DH46" s="127">
        <v>1</v>
      </c>
      <c r="DI46" s="9" t="s">
        <v>210</v>
      </c>
      <c r="DJ46" s="20">
        <v>0</v>
      </c>
      <c r="DK46" s="20">
        <v>0</v>
      </c>
      <c r="DL46" s="127" t="s">
        <v>133</v>
      </c>
      <c r="DM46" s="9"/>
      <c r="DN46" s="20">
        <v>0</v>
      </c>
      <c r="DO46" s="20">
        <v>0</v>
      </c>
      <c r="DP46" s="127" t="s">
        <v>133</v>
      </c>
      <c r="DQ46" s="9"/>
      <c r="DR46" s="20">
        <v>5</v>
      </c>
      <c r="DS46" s="20">
        <v>5</v>
      </c>
      <c r="DT46" s="127">
        <v>1</v>
      </c>
      <c r="DU46" s="9" t="s">
        <v>210</v>
      </c>
      <c r="DV46" s="20">
        <v>1</v>
      </c>
      <c r="DW46" s="20">
        <v>1</v>
      </c>
      <c r="DX46" s="127">
        <v>1</v>
      </c>
      <c r="DY46" s="9" t="s">
        <v>210</v>
      </c>
      <c r="DZ46" s="9" t="s">
        <v>78</v>
      </c>
      <c r="EA46" s="9"/>
      <c r="EB46" s="9"/>
      <c r="EC46" s="9"/>
      <c r="ED46" s="9"/>
      <c r="EE46" s="9"/>
      <c r="EF46" s="124"/>
      <c r="EG46" s="9" t="s">
        <v>78</v>
      </c>
      <c r="EH46" s="9"/>
      <c r="EI46" s="9"/>
      <c r="EJ46" s="9"/>
      <c r="EK46" s="9"/>
      <c r="EL46" s="9"/>
      <c r="EM46" s="19"/>
      <c r="EN46" s="9" t="s">
        <v>78</v>
      </c>
      <c r="EO46" s="9"/>
      <c r="EP46" s="9"/>
      <c r="EQ46" s="9"/>
      <c r="ER46" s="9"/>
      <c r="ES46" s="9"/>
      <c r="ET46" s="212"/>
      <c r="EU46" s="9" t="s">
        <v>78</v>
      </c>
      <c r="EV46" s="9"/>
      <c r="EW46" s="9"/>
      <c r="EX46" s="19"/>
      <c r="EY46" s="9" t="s">
        <v>78</v>
      </c>
      <c r="EZ46" s="9"/>
      <c r="FA46" s="9"/>
      <c r="FB46" s="19"/>
      <c r="FC46" s="9" t="s">
        <v>78</v>
      </c>
      <c r="FD46" s="9"/>
      <c r="FE46" s="9"/>
      <c r="FF46" s="19"/>
    </row>
    <row r="47" spans="1:162" s="22" customFormat="1" ht="39">
      <c r="A47" s="18" t="s">
        <v>161</v>
      </c>
      <c r="B47" s="31" t="s">
        <v>162</v>
      </c>
      <c r="C47" s="31" t="s">
        <v>78</v>
      </c>
      <c r="D47" s="31"/>
      <c r="E47" s="31" t="s">
        <v>214</v>
      </c>
      <c r="F47" s="31" t="s">
        <v>78</v>
      </c>
      <c r="G47" s="31"/>
      <c r="H47" s="31" t="s">
        <v>214</v>
      </c>
      <c r="I47" s="31" t="s">
        <v>78</v>
      </c>
      <c r="J47" s="31"/>
      <c r="K47" s="31" t="s">
        <v>214</v>
      </c>
      <c r="L47" s="31" t="s">
        <v>78</v>
      </c>
      <c r="M47" s="31"/>
      <c r="N47" s="31" t="s">
        <v>214</v>
      </c>
      <c r="O47" s="31" t="s">
        <v>78</v>
      </c>
      <c r="P47" s="31"/>
      <c r="Q47" s="31" t="s">
        <v>214</v>
      </c>
      <c r="R47" s="31" t="s">
        <v>78</v>
      </c>
      <c r="S47" s="31"/>
      <c r="T47" s="31" t="s">
        <v>214</v>
      </c>
      <c r="U47" s="31"/>
      <c r="V47" s="31"/>
      <c r="W47" s="31"/>
      <c r="X47" s="118"/>
      <c r="Y47" s="118" t="s">
        <v>78</v>
      </c>
      <c r="Z47" s="31"/>
      <c r="AA47" s="31"/>
      <c r="AB47" s="31"/>
      <c r="AC47" s="31"/>
      <c r="AD47" s="31" t="s">
        <v>78</v>
      </c>
      <c r="AE47" s="31"/>
      <c r="AF47" s="31" t="s">
        <v>214</v>
      </c>
      <c r="AG47" s="31" t="s">
        <v>78</v>
      </c>
      <c r="AH47" s="31"/>
      <c r="AI47" s="31" t="s">
        <v>214</v>
      </c>
      <c r="AJ47" s="31" t="s">
        <v>78</v>
      </c>
      <c r="AK47" s="31"/>
      <c r="AL47" s="31" t="s">
        <v>222</v>
      </c>
      <c r="AM47" s="31" t="s">
        <v>78</v>
      </c>
      <c r="AN47" s="31"/>
      <c r="AO47" s="31" t="s">
        <v>214</v>
      </c>
      <c r="AP47" s="30">
        <v>8</v>
      </c>
      <c r="AQ47" s="30">
        <v>8</v>
      </c>
      <c r="AR47" s="187">
        <v>1</v>
      </c>
      <c r="AS47" s="31" t="s">
        <v>214</v>
      </c>
      <c r="AT47" s="30">
        <v>0</v>
      </c>
      <c r="AU47" s="30">
        <v>0</v>
      </c>
      <c r="AV47" s="119" t="s">
        <v>133</v>
      </c>
      <c r="AW47" s="31"/>
      <c r="AX47" s="30">
        <v>0</v>
      </c>
      <c r="AY47" s="30">
        <v>0</v>
      </c>
      <c r="AZ47" s="119" t="s">
        <v>133</v>
      </c>
      <c r="BA47" s="31"/>
      <c r="BB47" s="30">
        <v>0</v>
      </c>
      <c r="BC47" s="30">
        <v>0</v>
      </c>
      <c r="BD47" s="119" t="s">
        <v>133</v>
      </c>
      <c r="BE47" s="31"/>
      <c r="BF47" s="30">
        <v>0</v>
      </c>
      <c r="BG47" s="30">
        <v>0</v>
      </c>
      <c r="BH47" s="119" t="s">
        <v>133</v>
      </c>
      <c r="BI47" s="31"/>
      <c r="BJ47" s="30">
        <v>0</v>
      </c>
      <c r="BK47" s="30">
        <v>0</v>
      </c>
      <c r="BL47" s="119" t="s">
        <v>133</v>
      </c>
      <c r="BM47" s="31"/>
      <c r="BN47" s="30">
        <v>1</v>
      </c>
      <c r="BO47" s="30">
        <v>1</v>
      </c>
      <c r="BP47" s="119">
        <v>1</v>
      </c>
      <c r="BQ47" s="31" t="s">
        <v>214</v>
      </c>
      <c r="BR47" s="30">
        <v>2</v>
      </c>
      <c r="BS47" s="30">
        <v>1</v>
      </c>
      <c r="BT47" s="119">
        <v>0.5</v>
      </c>
      <c r="BU47" s="31" t="s">
        <v>214</v>
      </c>
      <c r="BV47" s="30">
        <v>0</v>
      </c>
      <c r="BW47" s="30">
        <v>0</v>
      </c>
      <c r="BX47" s="119" t="s">
        <v>133</v>
      </c>
      <c r="BY47" s="31"/>
      <c r="BZ47" s="30">
        <v>3</v>
      </c>
      <c r="CA47" s="30">
        <v>0</v>
      </c>
      <c r="CB47" s="119">
        <v>0</v>
      </c>
      <c r="CC47" s="31"/>
      <c r="CD47" s="30">
        <v>15</v>
      </c>
      <c r="CE47" s="30">
        <v>9</v>
      </c>
      <c r="CF47" s="119">
        <v>0.6</v>
      </c>
      <c r="CG47" s="31" t="s">
        <v>214</v>
      </c>
      <c r="CH47" s="30">
        <v>62</v>
      </c>
      <c r="CI47" s="30">
        <v>0</v>
      </c>
      <c r="CJ47" s="119">
        <v>0</v>
      </c>
      <c r="CK47" s="31"/>
      <c r="CL47" s="30">
        <v>0</v>
      </c>
      <c r="CM47" s="30">
        <v>0</v>
      </c>
      <c r="CN47" s="119" t="s">
        <v>133</v>
      </c>
      <c r="CO47" s="31"/>
      <c r="CP47" s="30">
        <v>0</v>
      </c>
      <c r="CQ47" s="30">
        <v>0</v>
      </c>
      <c r="CR47" s="119" t="s">
        <v>133</v>
      </c>
      <c r="CS47" s="31"/>
      <c r="CT47" s="30">
        <v>1</v>
      </c>
      <c r="CU47" s="30">
        <v>0</v>
      </c>
      <c r="CV47" s="119">
        <v>0</v>
      </c>
      <c r="CW47" s="31"/>
      <c r="CX47" s="30">
        <v>5</v>
      </c>
      <c r="CY47" s="30">
        <v>5</v>
      </c>
      <c r="CZ47" s="119">
        <v>1</v>
      </c>
      <c r="DA47" s="31" t="s">
        <v>214</v>
      </c>
      <c r="DB47" s="30">
        <v>2</v>
      </c>
      <c r="DC47" s="30">
        <v>2</v>
      </c>
      <c r="DD47" s="119">
        <v>1</v>
      </c>
      <c r="DE47" s="31" t="s">
        <v>214</v>
      </c>
      <c r="DF47" s="30">
        <v>4</v>
      </c>
      <c r="DG47" s="30">
        <v>2</v>
      </c>
      <c r="DH47" s="119">
        <v>0.5</v>
      </c>
      <c r="DI47" s="31" t="s">
        <v>214</v>
      </c>
      <c r="DJ47" s="30">
        <v>0</v>
      </c>
      <c r="DK47" s="30">
        <v>0</v>
      </c>
      <c r="DL47" s="119" t="s">
        <v>133</v>
      </c>
      <c r="DM47" s="31"/>
      <c r="DN47" s="30">
        <v>0</v>
      </c>
      <c r="DO47" s="30">
        <v>0</v>
      </c>
      <c r="DP47" s="119" t="s">
        <v>133</v>
      </c>
      <c r="DQ47" s="31"/>
      <c r="DR47" s="30">
        <v>1</v>
      </c>
      <c r="DS47" s="30">
        <v>0</v>
      </c>
      <c r="DT47" s="119">
        <v>0</v>
      </c>
      <c r="DU47" s="31"/>
      <c r="DV47" s="30">
        <v>0</v>
      </c>
      <c r="DW47" s="30">
        <v>0</v>
      </c>
      <c r="DX47" s="119" t="s">
        <v>133</v>
      </c>
      <c r="DY47" s="31"/>
      <c r="DZ47" s="31"/>
      <c r="EA47" s="31"/>
      <c r="EB47" s="31"/>
      <c r="EC47" s="31"/>
      <c r="ED47" s="31" t="s">
        <v>78</v>
      </c>
      <c r="EE47" s="31"/>
      <c r="EF47" s="19" t="s">
        <v>163</v>
      </c>
      <c r="EG47" s="31" t="s">
        <v>78</v>
      </c>
      <c r="EH47" s="31"/>
      <c r="EI47" s="31"/>
      <c r="EJ47" s="31"/>
      <c r="EK47" s="31"/>
      <c r="EL47" s="31"/>
      <c r="EM47" s="124"/>
      <c r="EN47" s="31" t="s">
        <v>78</v>
      </c>
      <c r="EO47" s="31"/>
      <c r="EP47" s="31"/>
      <c r="EQ47" s="31"/>
      <c r="ER47" s="31"/>
      <c r="ES47" s="31"/>
      <c r="ET47" s="212"/>
      <c r="EU47" s="31"/>
      <c r="EV47" s="31"/>
      <c r="EW47" s="31"/>
      <c r="EX47" s="124"/>
      <c r="EY47" s="31"/>
      <c r="EZ47" s="31"/>
      <c r="FA47" s="31" t="s">
        <v>78</v>
      </c>
      <c r="FB47" s="124" t="s">
        <v>201</v>
      </c>
      <c r="FC47" s="31"/>
      <c r="FD47" s="31"/>
      <c r="FE47" s="31" t="s">
        <v>78</v>
      </c>
      <c r="FF47" s="124" t="s">
        <v>201</v>
      </c>
    </row>
    <row r="48" spans="1:162" s="21" customFormat="1" ht="26">
      <c r="A48" s="18" t="s">
        <v>164</v>
      </c>
      <c r="B48" s="31" t="s">
        <v>165</v>
      </c>
      <c r="C48" s="9" t="s">
        <v>78</v>
      </c>
      <c r="D48" s="9"/>
      <c r="E48" s="9" t="s">
        <v>208</v>
      </c>
      <c r="F48" s="9" t="s">
        <v>78</v>
      </c>
      <c r="G48" s="9"/>
      <c r="H48" s="9" t="s">
        <v>208</v>
      </c>
      <c r="I48" s="9"/>
      <c r="J48" s="9"/>
      <c r="K48" s="9"/>
      <c r="L48" s="9" t="s">
        <v>78</v>
      </c>
      <c r="M48" s="9"/>
      <c r="N48" s="9" t="s">
        <v>208</v>
      </c>
      <c r="O48" s="9" t="s">
        <v>78</v>
      </c>
      <c r="P48" s="9"/>
      <c r="Q48" s="9" t="s">
        <v>208</v>
      </c>
      <c r="R48" s="9" t="s">
        <v>78</v>
      </c>
      <c r="S48" s="9"/>
      <c r="T48" s="9" t="s">
        <v>210</v>
      </c>
      <c r="U48" s="9" t="s">
        <v>78</v>
      </c>
      <c r="V48" s="9"/>
      <c r="W48" s="9" t="s">
        <v>210</v>
      </c>
      <c r="X48" s="126" t="s">
        <v>78</v>
      </c>
      <c r="Y48" s="126"/>
      <c r="Z48" s="9" t="s">
        <v>210</v>
      </c>
      <c r="AA48" s="9"/>
      <c r="AB48" s="9"/>
      <c r="AC48" s="9"/>
      <c r="AD48" s="9" t="s">
        <v>78</v>
      </c>
      <c r="AE48" s="9"/>
      <c r="AF48" s="9" t="s">
        <v>210</v>
      </c>
      <c r="AG48" s="9" t="s">
        <v>78</v>
      </c>
      <c r="AH48" s="9"/>
      <c r="AI48" s="9" t="s">
        <v>208</v>
      </c>
      <c r="AJ48" s="9" t="s">
        <v>78</v>
      </c>
      <c r="AK48" s="9"/>
      <c r="AL48" s="9" t="s">
        <v>208</v>
      </c>
      <c r="AM48" s="9" t="s">
        <v>78</v>
      </c>
      <c r="AN48" s="9"/>
      <c r="AO48" s="9" t="s">
        <v>208</v>
      </c>
      <c r="AP48" s="20">
        <v>1</v>
      </c>
      <c r="AQ48" s="20">
        <v>1</v>
      </c>
      <c r="AR48" s="186">
        <v>1</v>
      </c>
      <c r="AS48" s="9" t="s">
        <v>210</v>
      </c>
      <c r="AT48" s="20">
        <v>4</v>
      </c>
      <c r="AU48" s="133">
        <v>4</v>
      </c>
      <c r="AV48" s="127">
        <v>1</v>
      </c>
      <c r="AW48" s="9" t="s">
        <v>210</v>
      </c>
      <c r="AX48" s="20">
        <v>1</v>
      </c>
      <c r="AY48" s="20">
        <v>1</v>
      </c>
      <c r="AZ48" s="127">
        <v>1</v>
      </c>
      <c r="BA48" s="9" t="s">
        <v>210</v>
      </c>
      <c r="BB48" s="20">
        <v>0</v>
      </c>
      <c r="BC48" s="20">
        <v>0</v>
      </c>
      <c r="BD48" s="127" t="s">
        <v>133</v>
      </c>
      <c r="BE48" s="9"/>
      <c r="BF48" s="20">
        <v>0</v>
      </c>
      <c r="BG48" s="20">
        <v>0</v>
      </c>
      <c r="BH48" s="127" t="s">
        <v>133</v>
      </c>
      <c r="BI48" s="9"/>
      <c r="BJ48" s="20">
        <v>3</v>
      </c>
      <c r="BK48" s="20">
        <v>3</v>
      </c>
      <c r="BL48" s="127">
        <v>1</v>
      </c>
      <c r="BM48" s="9" t="s">
        <v>210</v>
      </c>
      <c r="BN48" s="20">
        <v>0</v>
      </c>
      <c r="BO48" s="20">
        <v>0</v>
      </c>
      <c r="BP48" s="127" t="s">
        <v>133</v>
      </c>
      <c r="BQ48" s="9"/>
      <c r="BR48" s="20">
        <v>3</v>
      </c>
      <c r="BS48" s="20">
        <v>3</v>
      </c>
      <c r="BT48" s="127">
        <v>1</v>
      </c>
      <c r="BU48" s="9" t="s">
        <v>210</v>
      </c>
      <c r="BV48" s="20">
        <v>0</v>
      </c>
      <c r="BW48" s="20">
        <v>0</v>
      </c>
      <c r="BX48" s="127" t="s">
        <v>133</v>
      </c>
      <c r="BY48" s="9"/>
      <c r="BZ48" s="20">
        <v>0</v>
      </c>
      <c r="CA48" s="20">
        <v>0</v>
      </c>
      <c r="CB48" s="127" t="s">
        <v>133</v>
      </c>
      <c r="CC48" s="9"/>
      <c r="CD48" s="20">
        <v>6</v>
      </c>
      <c r="CE48" s="20">
        <v>6</v>
      </c>
      <c r="CF48" s="127">
        <v>1</v>
      </c>
      <c r="CG48" s="9" t="s">
        <v>210</v>
      </c>
      <c r="CH48" s="133">
        <v>208</v>
      </c>
      <c r="CI48" s="20">
        <v>0</v>
      </c>
      <c r="CJ48" s="127">
        <v>0</v>
      </c>
      <c r="CK48" s="9"/>
      <c r="CL48" s="20">
        <v>0</v>
      </c>
      <c r="CM48" s="20">
        <v>0</v>
      </c>
      <c r="CN48" s="127" t="s">
        <v>133</v>
      </c>
      <c r="CO48" s="9"/>
      <c r="CP48" s="20">
        <v>0</v>
      </c>
      <c r="CQ48" s="20">
        <v>0</v>
      </c>
      <c r="CR48" s="127" t="s">
        <v>133</v>
      </c>
      <c r="CS48" s="9"/>
      <c r="CT48" s="20">
        <v>1</v>
      </c>
      <c r="CU48" s="20">
        <v>0</v>
      </c>
      <c r="CV48" s="127">
        <v>0</v>
      </c>
      <c r="CW48" s="9"/>
      <c r="CX48" s="20">
        <v>11</v>
      </c>
      <c r="CY48" s="20">
        <v>7</v>
      </c>
      <c r="CZ48" s="127">
        <v>0.63636363636363635</v>
      </c>
      <c r="DA48" s="9" t="s">
        <v>210</v>
      </c>
      <c r="DB48" s="20">
        <v>3</v>
      </c>
      <c r="DC48" s="20">
        <v>3</v>
      </c>
      <c r="DD48" s="127">
        <v>1</v>
      </c>
      <c r="DE48" s="9" t="s">
        <v>210</v>
      </c>
      <c r="DF48" s="20">
        <v>5</v>
      </c>
      <c r="DG48" s="20">
        <v>4</v>
      </c>
      <c r="DH48" s="127">
        <v>0.8</v>
      </c>
      <c r="DI48" s="9" t="s">
        <v>210</v>
      </c>
      <c r="DJ48" s="20">
        <v>0</v>
      </c>
      <c r="DK48" s="20">
        <v>0</v>
      </c>
      <c r="DL48" s="127" t="s">
        <v>133</v>
      </c>
      <c r="DM48" s="9"/>
      <c r="DN48" s="20">
        <v>0</v>
      </c>
      <c r="DO48" s="20">
        <v>0</v>
      </c>
      <c r="DP48" s="127" t="s">
        <v>133</v>
      </c>
      <c r="DQ48" s="9"/>
      <c r="DR48" s="20">
        <v>2</v>
      </c>
      <c r="DS48" s="20">
        <v>2</v>
      </c>
      <c r="DT48" s="127">
        <v>1</v>
      </c>
      <c r="DU48" s="9" t="s">
        <v>210</v>
      </c>
      <c r="DV48" s="20">
        <v>0</v>
      </c>
      <c r="DW48" s="20">
        <v>0</v>
      </c>
      <c r="DX48" s="127" t="s">
        <v>133</v>
      </c>
      <c r="DY48" s="9"/>
      <c r="DZ48" s="9" t="s">
        <v>78</v>
      </c>
      <c r="EA48" s="9"/>
      <c r="EB48" s="9"/>
      <c r="EC48" s="9"/>
      <c r="ED48" s="9"/>
      <c r="EE48" s="9"/>
      <c r="EF48" s="124"/>
      <c r="EG48" s="9" t="s">
        <v>78</v>
      </c>
      <c r="EH48" s="9"/>
      <c r="EI48" s="9"/>
      <c r="EJ48" s="9"/>
      <c r="EK48" s="9"/>
      <c r="EL48" s="9"/>
      <c r="EM48" s="19"/>
      <c r="EN48" s="9" t="s">
        <v>78</v>
      </c>
      <c r="EO48" s="9"/>
      <c r="EP48" s="9"/>
      <c r="EQ48" s="9"/>
      <c r="ER48" s="9"/>
      <c r="ES48" s="9"/>
      <c r="ET48" s="212"/>
      <c r="EU48" s="9" t="s">
        <v>78</v>
      </c>
      <c r="EV48" s="9"/>
      <c r="EW48" s="9"/>
      <c r="EX48" s="19"/>
      <c r="EY48" s="9" t="s">
        <v>78</v>
      </c>
      <c r="EZ48" s="9"/>
      <c r="FA48" s="9"/>
      <c r="FB48" s="19"/>
      <c r="FC48" s="9" t="s">
        <v>78</v>
      </c>
      <c r="FD48" s="9"/>
      <c r="FE48" s="9"/>
      <c r="FF48" s="19"/>
    </row>
    <row r="49" spans="1:162" s="21" customFormat="1" ht="39">
      <c r="A49" s="18" t="s">
        <v>166</v>
      </c>
      <c r="B49" s="9" t="s">
        <v>167</v>
      </c>
      <c r="C49" s="9" t="s">
        <v>78</v>
      </c>
      <c r="D49" s="9"/>
      <c r="E49" s="9" t="s">
        <v>210</v>
      </c>
      <c r="F49" s="9" t="s">
        <v>78</v>
      </c>
      <c r="G49" s="9"/>
      <c r="H49" s="9" t="s">
        <v>210</v>
      </c>
      <c r="I49" s="9" t="s">
        <v>78</v>
      </c>
      <c r="J49" s="9"/>
      <c r="K49" s="9" t="s">
        <v>210</v>
      </c>
      <c r="L49" s="9" t="s">
        <v>78</v>
      </c>
      <c r="M49" s="9"/>
      <c r="N49" s="9" t="s">
        <v>210</v>
      </c>
      <c r="O49" s="9" t="s">
        <v>78</v>
      </c>
      <c r="P49" s="9"/>
      <c r="Q49" s="9" t="s">
        <v>210</v>
      </c>
      <c r="R49" s="9" t="s">
        <v>117</v>
      </c>
      <c r="S49" s="9"/>
      <c r="T49" s="9" t="s">
        <v>210</v>
      </c>
      <c r="U49" s="9" t="s">
        <v>78</v>
      </c>
      <c r="V49" s="9"/>
      <c r="W49" s="9" t="s">
        <v>210</v>
      </c>
      <c r="X49" s="126"/>
      <c r="Y49" s="126" t="s">
        <v>78</v>
      </c>
      <c r="Z49" s="9"/>
      <c r="AA49" s="9"/>
      <c r="AB49" s="9"/>
      <c r="AC49" s="9"/>
      <c r="AD49" s="9" t="s">
        <v>78</v>
      </c>
      <c r="AE49" s="9"/>
      <c r="AF49" s="9" t="s">
        <v>210</v>
      </c>
      <c r="AG49" s="9" t="s">
        <v>78</v>
      </c>
      <c r="AH49" s="9"/>
      <c r="AI49" s="9" t="s">
        <v>210</v>
      </c>
      <c r="AJ49" s="9" t="s">
        <v>78</v>
      </c>
      <c r="AK49" s="9"/>
      <c r="AL49" s="9" t="s">
        <v>210</v>
      </c>
      <c r="AM49" s="9" t="s">
        <v>78</v>
      </c>
      <c r="AN49" s="9"/>
      <c r="AO49" s="9" t="s">
        <v>210</v>
      </c>
      <c r="AP49" s="20">
        <v>2</v>
      </c>
      <c r="AQ49" s="20">
        <v>2</v>
      </c>
      <c r="AR49" s="186">
        <v>1</v>
      </c>
      <c r="AS49" s="9" t="s">
        <v>210</v>
      </c>
      <c r="AT49" s="20">
        <v>2</v>
      </c>
      <c r="AU49" s="20">
        <v>2</v>
      </c>
      <c r="AV49" s="127">
        <v>1</v>
      </c>
      <c r="AW49" s="9" t="s">
        <v>210</v>
      </c>
      <c r="AX49" s="20">
        <v>1</v>
      </c>
      <c r="AY49" s="20">
        <v>1</v>
      </c>
      <c r="AZ49" s="127">
        <v>1</v>
      </c>
      <c r="BA49" s="9" t="s">
        <v>210</v>
      </c>
      <c r="BB49" s="20">
        <v>2</v>
      </c>
      <c r="BC49" s="20">
        <v>2</v>
      </c>
      <c r="BD49" s="127">
        <v>1</v>
      </c>
      <c r="BE49" s="9" t="s">
        <v>210</v>
      </c>
      <c r="BF49" s="20">
        <v>0</v>
      </c>
      <c r="BG49" s="20">
        <v>0</v>
      </c>
      <c r="BH49" s="127" t="s">
        <v>133</v>
      </c>
      <c r="BI49" s="9"/>
      <c r="BJ49" s="20">
        <v>0</v>
      </c>
      <c r="BK49" s="20">
        <v>0</v>
      </c>
      <c r="BL49" s="127" t="s">
        <v>133</v>
      </c>
      <c r="BM49" s="9"/>
      <c r="BN49" s="20">
        <v>1</v>
      </c>
      <c r="BO49" s="20">
        <v>1</v>
      </c>
      <c r="BP49" s="127">
        <v>1</v>
      </c>
      <c r="BQ49" s="9" t="s">
        <v>210</v>
      </c>
      <c r="BR49" s="20">
        <v>0</v>
      </c>
      <c r="BS49" s="20">
        <v>0</v>
      </c>
      <c r="BT49" s="127" t="s">
        <v>133</v>
      </c>
      <c r="BU49" s="9"/>
      <c r="BV49" s="20">
        <v>0</v>
      </c>
      <c r="BW49" s="20">
        <v>0</v>
      </c>
      <c r="BX49" s="127" t="s">
        <v>133</v>
      </c>
      <c r="BY49" s="9"/>
      <c r="BZ49" s="20">
        <v>2</v>
      </c>
      <c r="CA49" s="20">
        <v>2</v>
      </c>
      <c r="CB49" s="127">
        <v>1</v>
      </c>
      <c r="CC49" s="9" t="s">
        <v>210</v>
      </c>
      <c r="CD49" s="20">
        <v>4</v>
      </c>
      <c r="CE49" s="20">
        <v>4</v>
      </c>
      <c r="CF49" s="127">
        <v>1</v>
      </c>
      <c r="CG49" s="9" t="s">
        <v>210</v>
      </c>
      <c r="CH49" s="20">
        <v>2</v>
      </c>
      <c r="CI49" s="20">
        <v>2</v>
      </c>
      <c r="CJ49" s="127">
        <v>1</v>
      </c>
      <c r="CK49" s="9" t="s">
        <v>210</v>
      </c>
      <c r="CL49" s="20">
        <v>0</v>
      </c>
      <c r="CM49" s="20">
        <v>0</v>
      </c>
      <c r="CN49" s="127" t="s">
        <v>133</v>
      </c>
      <c r="CO49" s="9"/>
      <c r="CP49" s="20">
        <v>0</v>
      </c>
      <c r="CQ49" s="20">
        <v>0</v>
      </c>
      <c r="CR49" s="127" t="s">
        <v>133</v>
      </c>
      <c r="CS49" s="9"/>
      <c r="CT49" s="20">
        <v>1</v>
      </c>
      <c r="CU49" s="20">
        <v>0</v>
      </c>
      <c r="CV49" s="127">
        <v>0</v>
      </c>
      <c r="CW49" s="9"/>
      <c r="CX49" s="20">
        <v>7</v>
      </c>
      <c r="CY49" s="20">
        <v>1</v>
      </c>
      <c r="CZ49" s="127">
        <v>0.14285714285714285</v>
      </c>
      <c r="DA49" s="9" t="s">
        <v>210</v>
      </c>
      <c r="DB49" s="20">
        <v>2</v>
      </c>
      <c r="DC49" s="20">
        <v>2</v>
      </c>
      <c r="DD49" s="127">
        <v>1</v>
      </c>
      <c r="DE49" s="9" t="s">
        <v>210</v>
      </c>
      <c r="DF49" s="20">
        <v>3</v>
      </c>
      <c r="DG49" s="20">
        <v>3</v>
      </c>
      <c r="DH49" s="127">
        <v>1</v>
      </c>
      <c r="DI49" s="9" t="s">
        <v>210</v>
      </c>
      <c r="DJ49" s="20">
        <v>0</v>
      </c>
      <c r="DK49" s="20">
        <v>0</v>
      </c>
      <c r="DL49" s="127" t="s">
        <v>133</v>
      </c>
      <c r="DM49" s="9"/>
      <c r="DN49" s="20">
        <v>1</v>
      </c>
      <c r="DO49" s="20">
        <v>1</v>
      </c>
      <c r="DP49" s="127">
        <v>1</v>
      </c>
      <c r="DQ49" s="9" t="s">
        <v>210</v>
      </c>
      <c r="DR49" s="20">
        <v>1</v>
      </c>
      <c r="DS49" s="20">
        <v>1</v>
      </c>
      <c r="DT49" s="127">
        <v>1</v>
      </c>
      <c r="DU49" s="9" t="s">
        <v>210</v>
      </c>
      <c r="DV49" s="20">
        <v>0</v>
      </c>
      <c r="DW49" s="20">
        <v>0</v>
      </c>
      <c r="DX49" s="127" t="s">
        <v>133</v>
      </c>
      <c r="DY49" s="9"/>
      <c r="DZ49" s="9"/>
      <c r="EA49" s="9"/>
      <c r="EB49" s="9"/>
      <c r="EC49" s="9"/>
      <c r="ED49" s="9" t="s">
        <v>78</v>
      </c>
      <c r="EE49" s="9"/>
      <c r="EF49" s="124" t="s">
        <v>202</v>
      </c>
      <c r="EG49" s="9" t="s">
        <v>78</v>
      </c>
      <c r="EH49" s="9"/>
      <c r="EI49" s="9"/>
      <c r="EJ49" s="9"/>
      <c r="EK49" s="9"/>
      <c r="EL49" s="9"/>
      <c r="EM49" s="19"/>
      <c r="EN49" s="9"/>
      <c r="EO49" s="9"/>
      <c r="EP49" s="9"/>
      <c r="EQ49" s="9"/>
      <c r="ER49" s="9" t="s">
        <v>78</v>
      </c>
      <c r="ES49" s="9"/>
      <c r="ET49" s="212" t="s">
        <v>202</v>
      </c>
      <c r="EU49" s="9"/>
      <c r="EV49" s="9"/>
      <c r="EW49" s="9"/>
      <c r="EX49" s="19"/>
      <c r="EY49" s="9" t="s">
        <v>78</v>
      </c>
      <c r="EZ49" s="9"/>
      <c r="FA49" s="9"/>
      <c r="FB49" s="19"/>
      <c r="FC49" s="9"/>
      <c r="FD49" s="9"/>
      <c r="FE49" s="9"/>
      <c r="FF49" s="19"/>
    </row>
    <row r="50" spans="1:162" s="21" customFormat="1" ht="26">
      <c r="A50" s="18" t="s">
        <v>168</v>
      </c>
      <c r="B50" s="31" t="s">
        <v>244</v>
      </c>
      <c r="C50" s="9" t="s">
        <v>78</v>
      </c>
      <c r="D50" s="9"/>
      <c r="E50" s="9" t="s">
        <v>208</v>
      </c>
      <c r="F50" s="9" t="s">
        <v>78</v>
      </c>
      <c r="G50" s="9"/>
      <c r="H50" s="9" t="s">
        <v>208</v>
      </c>
      <c r="I50" s="9"/>
      <c r="J50" s="9"/>
      <c r="K50" s="9"/>
      <c r="L50" s="9"/>
      <c r="M50" s="9" t="s">
        <v>78</v>
      </c>
      <c r="N50" s="9"/>
      <c r="O50" s="9"/>
      <c r="P50" s="9" t="s">
        <v>78</v>
      </c>
      <c r="Q50" s="9"/>
      <c r="R50" s="9" t="s">
        <v>78</v>
      </c>
      <c r="S50" s="9"/>
      <c r="T50" s="9" t="s">
        <v>208</v>
      </c>
      <c r="U50" s="9" t="s">
        <v>78</v>
      </c>
      <c r="V50" s="9"/>
      <c r="W50" s="9" t="s">
        <v>208</v>
      </c>
      <c r="X50" s="126" t="s">
        <v>78</v>
      </c>
      <c r="Y50" s="126"/>
      <c r="Z50" s="9" t="s">
        <v>208</v>
      </c>
      <c r="AA50" s="9"/>
      <c r="AB50" s="9"/>
      <c r="AC50" s="9"/>
      <c r="AD50" s="9" t="s">
        <v>78</v>
      </c>
      <c r="AE50" s="9"/>
      <c r="AF50" s="9" t="s">
        <v>210</v>
      </c>
      <c r="AG50" s="9" t="s">
        <v>78</v>
      </c>
      <c r="AH50" s="9"/>
      <c r="AI50" s="9" t="s">
        <v>208</v>
      </c>
      <c r="AJ50" s="9" t="s">
        <v>78</v>
      </c>
      <c r="AK50" s="9"/>
      <c r="AL50" s="9" t="s">
        <v>208</v>
      </c>
      <c r="AM50" s="9" t="s">
        <v>78</v>
      </c>
      <c r="AN50" s="9"/>
      <c r="AO50" s="9" t="s">
        <v>210</v>
      </c>
      <c r="AP50" s="20">
        <v>1</v>
      </c>
      <c r="AQ50" s="20">
        <v>1</v>
      </c>
      <c r="AR50" s="186">
        <v>1</v>
      </c>
      <c r="AS50" s="9" t="s">
        <v>209</v>
      </c>
      <c r="AT50" s="20">
        <v>5</v>
      </c>
      <c r="AU50" s="20">
        <v>4</v>
      </c>
      <c r="AV50" s="127">
        <v>0.8</v>
      </c>
      <c r="AW50" s="9" t="s">
        <v>209</v>
      </c>
      <c r="AX50" s="20">
        <v>0</v>
      </c>
      <c r="AY50" s="20">
        <v>0</v>
      </c>
      <c r="AZ50" s="127" t="s">
        <v>133</v>
      </c>
      <c r="BA50" s="9"/>
      <c r="BB50" s="20">
        <v>0</v>
      </c>
      <c r="BC50" s="20">
        <v>0</v>
      </c>
      <c r="BD50" s="127" t="s">
        <v>133</v>
      </c>
      <c r="BE50" s="9"/>
      <c r="BF50" s="20">
        <v>0</v>
      </c>
      <c r="BG50" s="20">
        <v>0</v>
      </c>
      <c r="BH50" s="127" t="s">
        <v>133</v>
      </c>
      <c r="BI50" s="9"/>
      <c r="BJ50" s="20">
        <v>2</v>
      </c>
      <c r="BK50" s="20">
        <v>2</v>
      </c>
      <c r="BL50" s="127">
        <v>1</v>
      </c>
      <c r="BM50" s="9" t="s">
        <v>209</v>
      </c>
      <c r="BN50" s="20">
        <v>2</v>
      </c>
      <c r="BO50" s="20">
        <v>2</v>
      </c>
      <c r="BP50" s="127">
        <v>1</v>
      </c>
      <c r="BQ50" s="9" t="s">
        <v>209</v>
      </c>
      <c r="BR50" s="20">
        <v>0</v>
      </c>
      <c r="BS50" s="20">
        <v>0</v>
      </c>
      <c r="BT50" s="127" t="s">
        <v>133</v>
      </c>
      <c r="BU50" s="9"/>
      <c r="BV50" s="20">
        <v>0</v>
      </c>
      <c r="BW50" s="20">
        <v>0</v>
      </c>
      <c r="BX50" s="127" t="s">
        <v>133</v>
      </c>
      <c r="BY50" s="9"/>
      <c r="BZ50" s="20">
        <v>0</v>
      </c>
      <c r="CA50" s="20">
        <v>0</v>
      </c>
      <c r="CB50" s="127" t="s">
        <v>133</v>
      </c>
      <c r="CC50" s="9"/>
      <c r="CD50" s="20">
        <v>6</v>
      </c>
      <c r="CE50" s="20">
        <v>6</v>
      </c>
      <c r="CF50" s="127">
        <v>1</v>
      </c>
      <c r="CG50" s="9" t="s">
        <v>209</v>
      </c>
      <c r="CH50" s="20">
        <v>84</v>
      </c>
      <c r="CI50" s="20">
        <v>84</v>
      </c>
      <c r="CJ50" s="127">
        <v>1</v>
      </c>
      <c r="CK50" s="9" t="s">
        <v>209</v>
      </c>
      <c r="CL50" s="20">
        <v>0</v>
      </c>
      <c r="CM50" s="20">
        <v>0</v>
      </c>
      <c r="CN50" s="127" t="s">
        <v>133</v>
      </c>
      <c r="CO50" s="9"/>
      <c r="CP50" s="20">
        <v>0</v>
      </c>
      <c r="CQ50" s="20">
        <v>0</v>
      </c>
      <c r="CR50" s="127" t="s">
        <v>133</v>
      </c>
      <c r="CS50" s="9"/>
      <c r="CT50" s="20">
        <v>1</v>
      </c>
      <c r="CU50" s="20">
        <v>0</v>
      </c>
      <c r="CV50" s="127">
        <v>0</v>
      </c>
      <c r="CW50" s="9"/>
      <c r="CX50" s="20">
        <v>4</v>
      </c>
      <c r="CY50" s="20">
        <v>4</v>
      </c>
      <c r="CZ50" s="127">
        <v>1</v>
      </c>
      <c r="DA50" s="9" t="s">
        <v>209</v>
      </c>
      <c r="DB50" s="20">
        <v>1</v>
      </c>
      <c r="DC50" s="20">
        <v>0</v>
      </c>
      <c r="DD50" s="127">
        <v>0</v>
      </c>
      <c r="DE50" s="9"/>
      <c r="DF50" s="20">
        <v>5</v>
      </c>
      <c r="DG50" s="20">
        <v>5</v>
      </c>
      <c r="DH50" s="127">
        <v>1</v>
      </c>
      <c r="DI50" s="9" t="s">
        <v>209</v>
      </c>
      <c r="DJ50" s="20">
        <v>0</v>
      </c>
      <c r="DK50" s="20">
        <v>0</v>
      </c>
      <c r="DL50" s="127" t="s">
        <v>133</v>
      </c>
      <c r="DM50" s="9"/>
      <c r="DN50" s="20">
        <v>0</v>
      </c>
      <c r="DO50" s="20">
        <v>0</v>
      </c>
      <c r="DP50" s="127" t="s">
        <v>133</v>
      </c>
      <c r="DQ50" s="9"/>
      <c r="DR50" s="20">
        <v>1</v>
      </c>
      <c r="DS50" s="20">
        <v>0</v>
      </c>
      <c r="DT50" s="127">
        <v>0</v>
      </c>
      <c r="DU50" s="9"/>
      <c r="DV50" s="20">
        <v>0</v>
      </c>
      <c r="DW50" s="20">
        <v>0</v>
      </c>
      <c r="DX50" s="127" t="s">
        <v>133</v>
      </c>
      <c r="DY50" s="9"/>
      <c r="DZ50" s="9"/>
      <c r="EA50" s="9"/>
      <c r="EB50" s="9"/>
      <c r="EC50" s="9"/>
      <c r="ED50" s="9"/>
      <c r="EE50" s="9" t="s">
        <v>78</v>
      </c>
      <c r="EF50" s="124" t="s">
        <v>203</v>
      </c>
      <c r="EG50" s="9" t="s">
        <v>78</v>
      </c>
      <c r="EH50" s="9"/>
      <c r="EI50" s="9"/>
      <c r="EJ50" s="9"/>
      <c r="EK50" s="9"/>
      <c r="EL50" s="9"/>
      <c r="EM50" s="19"/>
      <c r="EN50" s="9" t="s">
        <v>78</v>
      </c>
      <c r="EO50" s="9"/>
      <c r="EP50" s="9"/>
      <c r="EQ50" s="9"/>
      <c r="ER50" s="9"/>
      <c r="ES50" s="9"/>
      <c r="ET50" s="212"/>
      <c r="EU50" s="9"/>
      <c r="EV50" s="9"/>
      <c r="EW50" s="9"/>
      <c r="EX50" s="19"/>
      <c r="EY50" s="9" t="s">
        <v>78</v>
      </c>
      <c r="EZ50" s="9"/>
      <c r="FA50" s="9"/>
      <c r="FB50" s="19"/>
      <c r="FC50" s="9" t="s">
        <v>78</v>
      </c>
      <c r="FD50" s="9"/>
      <c r="FE50" s="9"/>
      <c r="FF50" s="19"/>
    </row>
    <row r="51" spans="1:162" s="21" customFormat="1" ht="26">
      <c r="A51" s="18" t="s">
        <v>169</v>
      </c>
      <c r="B51" s="31" t="s">
        <v>170</v>
      </c>
      <c r="C51" s="9" t="s">
        <v>78</v>
      </c>
      <c r="D51" s="9"/>
      <c r="E51" s="9" t="s">
        <v>210</v>
      </c>
      <c r="F51" s="9" t="s">
        <v>78</v>
      </c>
      <c r="G51" s="9"/>
      <c r="H51" s="9" t="s">
        <v>210</v>
      </c>
      <c r="I51" s="9"/>
      <c r="J51" s="9"/>
      <c r="K51" s="9"/>
      <c r="L51" s="9" t="s">
        <v>78</v>
      </c>
      <c r="M51" s="9"/>
      <c r="N51" s="9" t="s">
        <v>210</v>
      </c>
      <c r="O51" s="9" t="s">
        <v>78</v>
      </c>
      <c r="P51" s="9"/>
      <c r="Q51" s="9" t="s">
        <v>210</v>
      </c>
      <c r="R51" s="9" t="s">
        <v>78</v>
      </c>
      <c r="S51" s="9"/>
      <c r="T51" s="9" t="s">
        <v>210</v>
      </c>
      <c r="U51" s="9" t="s">
        <v>78</v>
      </c>
      <c r="V51" s="9"/>
      <c r="W51" s="9" t="s">
        <v>210</v>
      </c>
      <c r="X51" s="126" t="s">
        <v>78</v>
      </c>
      <c r="Y51" s="126"/>
      <c r="Z51" s="9" t="s">
        <v>210</v>
      </c>
      <c r="AA51" s="9"/>
      <c r="AB51" s="9"/>
      <c r="AC51" s="9"/>
      <c r="AD51" s="9" t="s">
        <v>78</v>
      </c>
      <c r="AE51" s="9"/>
      <c r="AF51" s="9" t="s">
        <v>210</v>
      </c>
      <c r="AG51" s="9" t="s">
        <v>78</v>
      </c>
      <c r="AH51" s="9"/>
      <c r="AI51" s="9" t="s">
        <v>210</v>
      </c>
      <c r="AJ51" s="9" t="s">
        <v>78</v>
      </c>
      <c r="AK51" s="9"/>
      <c r="AL51" s="9" t="s">
        <v>210</v>
      </c>
      <c r="AM51" s="9" t="s">
        <v>78</v>
      </c>
      <c r="AN51" s="9"/>
      <c r="AO51" s="9" t="s">
        <v>210</v>
      </c>
      <c r="AP51" s="20">
        <v>1</v>
      </c>
      <c r="AQ51" s="20">
        <v>1</v>
      </c>
      <c r="AR51" s="186">
        <v>1</v>
      </c>
      <c r="AS51" s="9" t="s">
        <v>210</v>
      </c>
      <c r="AT51" s="20">
        <v>2</v>
      </c>
      <c r="AU51" s="20">
        <v>2</v>
      </c>
      <c r="AV51" s="127">
        <v>1</v>
      </c>
      <c r="AW51" s="9" t="s">
        <v>210</v>
      </c>
      <c r="AX51" s="20">
        <v>0</v>
      </c>
      <c r="AY51" s="20">
        <v>0</v>
      </c>
      <c r="AZ51" s="127" t="s">
        <v>133</v>
      </c>
      <c r="BA51" s="9"/>
      <c r="BB51" s="20">
        <v>0</v>
      </c>
      <c r="BC51" s="20">
        <v>0</v>
      </c>
      <c r="BD51" s="127" t="s">
        <v>133</v>
      </c>
      <c r="BE51" s="9"/>
      <c r="BF51" s="20">
        <v>0</v>
      </c>
      <c r="BG51" s="20">
        <v>0</v>
      </c>
      <c r="BH51" s="127" t="s">
        <v>133</v>
      </c>
      <c r="BI51" s="9"/>
      <c r="BJ51" s="20">
        <v>0</v>
      </c>
      <c r="BK51" s="20">
        <v>0</v>
      </c>
      <c r="BL51" s="127" t="s">
        <v>133</v>
      </c>
      <c r="BM51" s="9"/>
      <c r="BN51" s="20">
        <v>0</v>
      </c>
      <c r="BO51" s="20">
        <v>0</v>
      </c>
      <c r="BP51" s="127" t="s">
        <v>133</v>
      </c>
      <c r="BQ51" s="9"/>
      <c r="BR51" s="20">
        <v>1</v>
      </c>
      <c r="BS51" s="20">
        <v>1</v>
      </c>
      <c r="BT51" s="127">
        <v>1</v>
      </c>
      <c r="BU51" s="9" t="s">
        <v>210</v>
      </c>
      <c r="BV51" s="20">
        <v>2</v>
      </c>
      <c r="BW51" s="20">
        <v>2</v>
      </c>
      <c r="BX51" s="127">
        <v>1</v>
      </c>
      <c r="BY51" s="9" t="s">
        <v>210</v>
      </c>
      <c r="BZ51" s="20">
        <v>0</v>
      </c>
      <c r="CA51" s="20">
        <v>0</v>
      </c>
      <c r="CB51" s="127" t="s">
        <v>133</v>
      </c>
      <c r="CC51" s="9"/>
      <c r="CD51" s="20">
        <v>5</v>
      </c>
      <c r="CE51" s="20">
        <v>5</v>
      </c>
      <c r="CF51" s="127">
        <v>1</v>
      </c>
      <c r="CG51" s="9" t="s">
        <v>210</v>
      </c>
      <c r="CH51" s="20">
        <v>37</v>
      </c>
      <c r="CI51" s="20">
        <v>37</v>
      </c>
      <c r="CJ51" s="127">
        <v>1</v>
      </c>
      <c r="CK51" s="9" t="s">
        <v>210</v>
      </c>
      <c r="CL51" s="20">
        <v>2</v>
      </c>
      <c r="CM51" s="20">
        <v>2</v>
      </c>
      <c r="CN51" s="127">
        <v>1</v>
      </c>
      <c r="CO51" s="9" t="s">
        <v>210</v>
      </c>
      <c r="CP51" s="20">
        <v>0</v>
      </c>
      <c r="CQ51" s="20">
        <v>0</v>
      </c>
      <c r="CR51" s="127" t="s">
        <v>133</v>
      </c>
      <c r="CS51" s="9"/>
      <c r="CT51" s="20">
        <v>1</v>
      </c>
      <c r="CU51" s="20">
        <v>0</v>
      </c>
      <c r="CV51" s="127">
        <v>0</v>
      </c>
      <c r="CW51" s="9"/>
      <c r="CX51" s="20">
        <v>7</v>
      </c>
      <c r="CY51" s="20">
        <v>3</v>
      </c>
      <c r="CZ51" s="127">
        <v>0.42857142857142855</v>
      </c>
      <c r="DA51" s="9" t="s">
        <v>210</v>
      </c>
      <c r="DB51" s="20">
        <v>2</v>
      </c>
      <c r="DC51" s="20">
        <v>2</v>
      </c>
      <c r="DD51" s="127">
        <v>1</v>
      </c>
      <c r="DE51" s="9" t="s">
        <v>210</v>
      </c>
      <c r="DF51" s="20">
        <v>4</v>
      </c>
      <c r="DG51" s="20">
        <v>4</v>
      </c>
      <c r="DH51" s="127">
        <v>1</v>
      </c>
      <c r="DI51" s="9" t="s">
        <v>210</v>
      </c>
      <c r="DJ51" s="20">
        <v>0</v>
      </c>
      <c r="DK51" s="20">
        <v>0</v>
      </c>
      <c r="DL51" s="127" t="s">
        <v>133</v>
      </c>
      <c r="DM51" s="9"/>
      <c r="DN51" s="20">
        <v>0</v>
      </c>
      <c r="DO51" s="20">
        <v>0</v>
      </c>
      <c r="DP51" s="127" t="s">
        <v>133</v>
      </c>
      <c r="DQ51" s="9"/>
      <c r="DR51" s="20">
        <v>2</v>
      </c>
      <c r="DS51" s="20">
        <v>2</v>
      </c>
      <c r="DT51" s="127">
        <v>1</v>
      </c>
      <c r="DU51" s="9" t="s">
        <v>210</v>
      </c>
      <c r="DV51" s="20">
        <v>0</v>
      </c>
      <c r="DW51" s="20">
        <v>0</v>
      </c>
      <c r="DX51" s="127" t="s">
        <v>133</v>
      </c>
      <c r="DY51" s="9"/>
      <c r="DZ51" s="9" t="s">
        <v>78</v>
      </c>
      <c r="EA51" s="9"/>
      <c r="EB51" s="9"/>
      <c r="EC51" s="9"/>
      <c r="ED51" s="9"/>
      <c r="EE51" s="9"/>
      <c r="EF51" s="124"/>
      <c r="EG51" s="9" t="s">
        <v>78</v>
      </c>
      <c r="EH51" s="9"/>
      <c r="EI51" s="9"/>
      <c r="EJ51" s="9"/>
      <c r="EK51" s="9"/>
      <c r="EL51" s="9"/>
      <c r="EM51" s="19"/>
      <c r="EN51" s="9" t="s">
        <v>78</v>
      </c>
      <c r="EO51" s="9"/>
      <c r="EP51" s="9"/>
      <c r="EQ51" s="9"/>
      <c r="ER51" s="9"/>
      <c r="ES51" s="9"/>
      <c r="ET51" s="212"/>
      <c r="EU51" s="9" t="s">
        <v>78</v>
      </c>
      <c r="EV51" s="9"/>
      <c r="EW51" s="9"/>
      <c r="EX51" s="19"/>
      <c r="EY51" s="9" t="s">
        <v>78</v>
      </c>
      <c r="EZ51" s="9"/>
      <c r="FA51" s="9"/>
      <c r="FB51" s="19"/>
      <c r="FC51" s="9"/>
      <c r="FD51" s="9"/>
      <c r="FE51" s="9" t="s">
        <v>78</v>
      </c>
      <c r="FF51" s="19" t="s">
        <v>204</v>
      </c>
    </row>
    <row r="52" spans="1:162" s="21" customFormat="1" ht="26">
      <c r="A52" s="130" t="s">
        <v>171</v>
      </c>
      <c r="B52" s="31" t="s">
        <v>172</v>
      </c>
      <c r="C52" s="123" t="s">
        <v>78</v>
      </c>
      <c r="D52" s="123"/>
      <c r="E52" s="123" t="s">
        <v>211</v>
      </c>
      <c r="F52" s="123" t="s">
        <v>78</v>
      </c>
      <c r="G52" s="123"/>
      <c r="H52" s="123" t="s">
        <v>211</v>
      </c>
      <c r="I52" s="123" t="s">
        <v>78</v>
      </c>
      <c r="J52" s="123"/>
      <c r="K52" s="123" t="s">
        <v>211</v>
      </c>
      <c r="L52" s="123"/>
      <c r="M52" s="123" t="s">
        <v>78</v>
      </c>
      <c r="N52" s="123"/>
      <c r="O52" s="123"/>
      <c r="P52" s="123" t="s">
        <v>78</v>
      </c>
      <c r="Q52" s="123"/>
      <c r="R52" s="123" t="s">
        <v>78</v>
      </c>
      <c r="S52" s="123"/>
      <c r="T52" s="123" t="s">
        <v>208</v>
      </c>
      <c r="U52" s="123"/>
      <c r="V52" s="123"/>
      <c r="W52" s="123"/>
      <c r="X52" s="203"/>
      <c r="Y52" s="203"/>
      <c r="Z52" s="123"/>
      <c r="AA52" s="123"/>
      <c r="AB52" s="123"/>
      <c r="AC52" s="123"/>
      <c r="AD52" s="123" t="s">
        <v>78</v>
      </c>
      <c r="AE52" s="123"/>
      <c r="AF52" s="123" t="s">
        <v>208</v>
      </c>
      <c r="AG52" s="123" t="s">
        <v>78</v>
      </c>
      <c r="AH52" s="123"/>
      <c r="AI52" s="123" t="s">
        <v>210</v>
      </c>
      <c r="AJ52" s="123" t="s">
        <v>78</v>
      </c>
      <c r="AK52" s="123"/>
      <c r="AL52" s="123" t="s">
        <v>210</v>
      </c>
      <c r="AM52" s="123" t="s">
        <v>78</v>
      </c>
      <c r="AN52" s="123"/>
      <c r="AO52" s="123" t="s">
        <v>208</v>
      </c>
      <c r="AP52" s="133">
        <v>2</v>
      </c>
      <c r="AQ52" s="133">
        <v>2</v>
      </c>
      <c r="AR52" s="204">
        <v>1</v>
      </c>
      <c r="AS52" s="123" t="s">
        <v>210</v>
      </c>
      <c r="AT52" s="133">
        <v>5</v>
      </c>
      <c r="AU52" s="133">
        <v>3</v>
      </c>
      <c r="AV52" s="205">
        <v>0.6</v>
      </c>
      <c r="AW52" s="123" t="s">
        <v>210</v>
      </c>
      <c r="AX52" s="133">
        <v>0</v>
      </c>
      <c r="AY52" s="133">
        <v>0</v>
      </c>
      <c r="AZ52" s="205" t="s">
        <v>133</v>
      </c>
      <c r="BA52" s="123"/>
      <c r="BB52" s="133">
        <v>3</v>
      </c>
      <c r="BC52" s="133">
        <v>0</v>
      </c>
      <c r="BD52" s="205">
        <v>0</v>
      </c>
      <c r="BE52" s="123"/>
      <c r="BF52" s="133">
        <v>0</v>
      </c>
      <c r="BG52" s="133">
        <v>0</v>
      </c>
      <c r="BH52" s="205" t="s">
        <v>133</v>
      </c>
      <c r="BI52" s="123"/>
      <c r="BJ52" s="133">
        <v>0</v>
      </c>
      <c r="BK52" s="133">
        <v>0</v>
      </c>
      <c r="BL52" s="205" t="s">
        <v>133</v>
      </c>
      <c r="BM52" s="123"/>
      <c r="BN52" s="133">
        <v>3</v>
      </c>
      <c r="BO52" s="133">
        <v>3</v>
      </c>
      <c r="BP52" s="205">
        <v>1</v>
      </c>
      <c r="BQ52" s="123" t="s">
        <v>210</v>
      </c>
      <c r="BR52" s="133">
        <v>0</v>
      </c>
      <c r="BS52" s="133">
        <v>0</v>
      </c>
      <c r="BT52" s="205" t="s">
        <v>133</v>
      </c>
      <c r="BU52" s="123"/>
      <c r="BV52" s="133">
        <v>2</v>
      </c>
      <c r="BW52" s="133">
        <v>2</v>
      </c>
      <c r="BX52" s="205">
        <v>1</v>
      </c>
      <c r="BY52" s="123" t="s">
        <v>210</v>
      </c>
      <c r="BZ52" s="133">
        <v>0</v>
      </c>
      <c r="CA52" s="133">
        <v>0</v>
      </c>
      <c r="CB52" s="205" t="s">
        <v>133</v>
      </c>
      <c r="CC52" s="123"/>
      <c r="CD52" s="133">
        <v>8</v>
      </c>
      <c r="CE52" s="133">
        <v>8</v>
      </c>
      <c r="CF52" s="205">
        <v>1</v>
      </c>
      <c r="CG52" s="123" t="s">
        <v>210</v>
      </c>
      <c r="CH52" s="133">
        <v>102</v>
      </c>
      <c r="CI52" s="133">
        <v>0</v>
      </c>
      <c r="CJ52" s="205">
        <v>0</v>
      </c>
      <c r="CK52" s="123"/>
      <c r="CL52" s="133">
        <v>1</v>
      </c>
      <c r="CM52" s="133">
        <v>1</v>
      </c>
      <c r="CN52" s="205">
        <v>1</v>
      </c>
      <c r="CO52" s="123" t="s">
        <v>210</v>
      </c>
      <c r="CP52" s="133">
        <v>0</v>
      </c>
      <c r="CQ52" s="133">
        <v>0</v>
      </c>
      <c r="CR52" s="205" t="s">
        <v>133</v>
      </c>
      <c r="CS52" s="123"/>
      <c r="CT52" s="133">
        <v>1</v>
      </c>
      <c r="CU52" s="133">
        <v>0</v>
      </c>
      <c r="CV52" s="205">
        <v>0</v>
      </c>
      <c r="CW52" s="123"/>
      <c r="CX52" s="133">
        <v>5</v>
      </c>
      <c r="CY52" s="133">
        <v>1</v>
      </c>
      <c r="CZ52" s="205">
        <v>0.2</v>
      </c>
      <c r="DA52" s="123" t="s">
        <v>210</v>
      </c>
      <c r="DB52" s="133">
        <v>1</v>
      </c>
      <c r="DC52" s="133">
        <v>1</v>
      </c>
      <c r="DD52" s="205">
        <v>1</v>
      </c>
      <c r="DE52" s="123" t="s">
        <v>210</v>
      </c>
      <c r="DF52" s="133">
        <v>6</v>
      </c>
      <c r="DG52" s="133">
        <v>3</v>
      </c>
      <c r="DH52" s="205">
        <v>0.5</v>
      </c>
      <c r="DI52" s="123" t="s">
        <v>210</v>
      </c>
      <c r="DJ52" s="133">
        <v>0</v>
      </c>
      <c r="DK52" s="133">
        <v>0</v>
      </c>
      <c r="DL52" s="205" t="s">
        <v>133</v>
      </c>
      <c r="DM52" s="123"/>
      <c r="DN52" s="133">
        <v>1</v>
      </c>
      <c r="DO52" s="133">
        <v>1</v>
      </c>
      <c r="DP52" s="205">
        <v>1</v>
      </c>
      <c r="DQ52" s="123" t="s">
        <v>210</v>
      </c>
      <c r="DR52" s="133">
        <v>0</v>
      </c>
      <c r="DS52" s="133">
        <v>0</v>
      </c>
      <c r="DT52" s="205" t="s">
        <v>133</v>
      </c>
      <c r="DU52" s="123"/>
      <c r="DV52" s="133">
        <v>0</v>
      </c>
      <c r="DW52" s="133">
        <v>0</v>
      </c>
      <c r="DX52" s="205" t="s">
        <v>133</v>
      </c>
      <c r="DY52" s="123"/>
      <c r="DZ52" s="123" t="s">
        <v>78</v>
      </c>
      <c r="EA52" s="123"/>
      <c r="EB52" s="123"/>
      <c r="EC52" s="123"/>
      <c r="ED52" s="123"/>
      <c r="EE52" s="123"/>
      <c r="EF52" s="214"/>
      <c r="EG52" s="123" t="s">
        <v>78</v>
      </c>
      <c r="EH52" s="123"/>
      <c r="EI52" s="123"/>
      <c r="EJ52" s="123"/>
      <c r="EK52" s="123"/>
      <c r="EL52" s="123"/>
      <c r="EM52" s="214"/>
      <c r="EN52" s="123" t="s">
        <v>78</v>
      </c>
      <c r="EO52" s="123"/>
      <c r="EP52" s="123"/>
      <c r="EQ52" s="123"/>
      <c r="ER52" s="123"/>
      <c r="ES52" s="123"/>
      <c r="ET52" s="215"/>
      <c r="EU52" s="123" t="s">
        <v>78</v>
      </c>
      <c r="EV52" s="123"/>
      <c r="EW52" s="123"/>
      <c r="EX52" s="214"/>
      <c r="EY52" s="123" t="s">
        <v>78</v>
      </c>
      <c r="EZ52" s="123"/>
      <c r="FA52" s="123"/>
      <c r="FB52" s="214"/>
      <c r="FC52" s="123" t="s">
        <v>78</v>
      </c>
      <c r="FD52" s="123"/>
      <c r="FE52" s="123"/>
      <c r="FF52" s="214"/>
    </row>
    <row r="53" spans="1:162" s="21" customFormat="1" ht="26">
      <c r="A53" s="18" t="s">
        <v>173</v>
      </c>
      <c r="B53" s="31" t="s">
        <v>174</v>
      </c>
      <c r="C53" s="9" t="s">
        <v>78</v>
      </c>
      <c r="D53" s="9"/>
      <c r="E53" s="9" t="s">
        <v>210</v>
      </c>
      <c r="F53" s="9" t="s">
        <v>78</v>
      </c>
      <c r="G53" s="9"/>
      <c r="H53" s="9" t="s">
        <v>210</v>
      </c>
      <c r="I53" s="9"/>
      <c r="J53" s="9"/>
      <c r="K53" s="9"/>
      <c r="L53" s="9"/>
      <c r="M53" s="9"/>
      <c r="N53" s="9"/>
      <c r="O53" s="9" t="s">
        <v>78</v>
      </c>
      <c r="P53" s="9"/>
      <c r="Q53" s="9" t="s">
        <v>208</v>
      </c>
      <c r="R53" s="9" t="s">
        <v>78</v>
      </c>
      <c r="S53" s="9"/>
      <c r="T53" s="9" t="s">
        <v>210</v>
      </c>
      <c r="U53" s="9" t="s">
        <v>78</v>
      </c>
      <c r="V53" s="9"/>
      <c r="W53" s="9" t="s">
        <v>210</v>
      </c>
      <c r="X53" s="126" t="s">
        <v>78</v>
      </c>
      <c r="Y53" s="126"/>
      <c r="Z53" s="9" t="s">
        <v>210</v>
      </c>
      <c r="AA53" s="9"/>
      <c r="AB53" s="9"/>
      <c r="AC53" s="9"/>
      <c r="AD53" s="9" t="s">
        <v>78</v>
      </c>
      <c r="AE53" s="9"/>
      <c r="AF53" s="9" t="s">
        <v>210</v>
      </c>
      <c r="AG53" s="9" t="s">
        <v>78</v>
      </c>
      <c r="AH53" s="9"/>
      <c r="AI53" s="9" t="s">
        <v>208</v>
      </c>
      <c r="AJ53" s="9" t="s">
        <v>78</v>
      </c>
      <c r="AK53" s="9"/>
      <c r="AL53" s="9" t="s">
        <v>210</v>
      </c>
      <c r="AM53" s="9"/>
      <c r="AN53" s="9"/>
      <c r="AO53" s="9"/>
      <c r="AP53" s="20">
        <v>2</v>
      </c>
      <c r="AQ53" s="20">
        <v>2</v>
      </c>
      <c r="AR53" s="186">
        <v>1</v>
      </c>
      <c r="AS53" s="9" t="s">
        <v>210</v>
      </c>
      <c r="AT53" s="20">
        <v>4</v>
      </c>
      <c r="AU53" s="20">
        <v>4</v>
      </c>
      <c r="AV53" s="127">
        <v>1</v>
      </c>
      <c r="AW53" s="9" t="s">
        <v>210</v>
      </c>
      <c r="AX53" s="20">
        <v>1</v>
      </c>
      <c r="AY53" s="20">
        <v>1</v>
      </c>
      <c r="AZ53" s="127">
        <v>1</v>
      </c>
      <c r="BA53" s="9" t="s">
        <v>210</v>
      </c>
      <c r="BB53" s="20">
        <v>1</v>
      </c>
      <c r="BC53" s="20">
        <v>1</v>
      </c>
      <c r="BD53" s="127">
        <v>1</v>
      </c>
      <c r="BE53" s="9" t="s">
        <v>208</v>
      </c>
      <c r="BF53" s="20">
        <v>2</v>
      </c>
      <c r="BG53" s="20">
        <v>2</v>
      </c>
      <c r="BH53" s="127">
        <v>1</v>
      </c>
      <c r="BI53" s="9" t="s">
        <v>210</v>
      </c>
      <c r="BJ53" s="20">
        <v>1</v>
      </c>
      <c r="BK53" s="20">
        <v>0</v>
      </c>
      <c r="BL53" s="127">
        <v>0</v>
      </c>
      <c r="BM53" s="9"/>
      <c r="BN53" s="20">
        <v>1</v>
      </c>
      <c r="BO53" s="20">
        <v>1</v>
      </c>
      <c r="BP53" s="127">
        <v>1</v>
      </c>
      <c r="BQ53" s="9" t="s">
        <v>209</v>
      </c>
      <c r="BR53" s="20">
        <v>14</v>
      </c>
      <c r="BS53" s="20">
        <v>3</v>
      </c>
      <c r="BT53" s="127">
        <v>0.21428571428571427</v>
      </c>
      <c r="BU53" s="9" t="s">
        <v>208</v>
      </c>
      <c r="BV53" s="20">
        <v>0</v>
      </c>
      <c r="BW53" s="20">
        <v>0</v>
      </c>
      <c r="BX53" s="127" t="s">
        <v>133</v>
      </c>
      <c r="BY53" s="9"/>
      <c r="BZ53" s="20">
        <v>0</v>
      </c>
      <c r="CA53" s="20">
        <v>0</v>
      </c>
      <c r="CB53" s="127" t="s">
        <v>133</v>
      </c>
      <c r="CC53" s="9"/>
      <c r="CD53" s="20">
        <v>6</v>
      </c>
      <c r="CE53" s="20">
        <v>6</v>
      </c>
      <c r="CF53" s="127">
        <v>1</v>
      </c>
      <c r="CG53" s="9" t="s">
        <v>210</v>
      </c>
      <c r="CH53" s="20">
        <v>1</v>
      </c>
      <c r="CI53" s="20">
        <v>1</v>
      </c>
      <c r="CJ53" s="127">
        <v>1</v>
      </c>
      <c r="CK53" s="9" t="s">
        <v>208</v>
      </c>
      <c r="CL53" s="20">
        <v>0</v>
      </c>
      <c r="CM53" s="20">
        <v>0</v>
      </c>
      <c r="CN53" s="127" t="s">
        <v>133</v>
      </c>
      <c r="CO53" s="9"/>
      <c r="CP53" s="20">
        <v>0</v>
      </c>
      <c r="CQ53" s="20">
        <v>0</v>
      </c>
      <c r="CR53" s="127" t="s">
        <v>133</v>
      </c>
      <c r="CS53" s="9"/>
      <c r="CT53" s="20">
        <v>1</v>
      </c>
      <c r="CU53" s="20">
        <v>0</v>
      </c>
      <c r="CV53" s="127">
        <v>0</v>
      </c>
      <c r="CW53" s="9"/>
      <c r="CX53" s="20">
        <v>6</v>
      </c>
      <c r="CY53" s="20">
        <v>1</v>
      </c>
      <c r="CZ53" s="127">
        <v>0.16666666666666666</v>
      </c>
      <c r="DA53" s="9" t="s">
        <v>208</v>
      </c>
      <c r="DB53" s="20">
        <v>1</v>
      </c>
      <c r="DC53" s="20">
        <v>1</v>
      </c>
      <c r="DD53" s="127">
        <v>1</v>
      </c>
      <c r="DE53" s="9" t="s">
        <v>208</v>
      </c>
      <c r="DF53" s="20">
        <v>3</v>
      </c>
      <c r="DG53" s="20">
        <v>3</v>
      </c>
      <c r="DH53" s="127">
        <v>1</v>
      </c>
      <c r="DI53" s="9" t="s">
        <v>208</v>
      </c>
      <c r="DJ53" s="20">
        <v>0</v>
      </c>
      <c r="DK53" s="20">
        <v>0</v>
      </c>
      <c r="DL53" s="127" t="s">
        <v>133</v>
      </c>
      <c r="DM53" s="9"/>
      <c r="DN53" s="20">
        <v>0</v>
      </c>
      <c r="DO53" s="20">
        <v>0</v>
      </c>
      <c r="DP53" s="127" t="s">
        <v>133</v>
      </c>
      <c r="DQ53" s="9"/>
      <c r="DR53" s="20">
        <v>6</v>
      </c>
      <c r="DS53" s="20">
        <v>4</v>
      </c>
      <c r="DT53" s="127">
        <v>0.66666666666666663</v>
      </c>
      <c r="DU53" s="9" t="s">
        <v>208</v>
      </c>
      <c r="DV53" s="20">
        <v>0</v>
      </c>
      <c r="DW53" s="20">
        <v>0</v>
      </c>
      <c r="DX53" s="127" t="s">
        <v>133</v>
      </c>
      <c r="DY53" s="9"/>
      <c r="DZ53" s="9" t="s">
        <v>78</v>
      </c>
      <c r="EA53" s="9"/>
      <c r="EB53" s="9"/>
      <c r="EC53" s="9"/>
      <c r="ED53" s="9"/>
      <c r="EE53" s="9"/>
      <c r="EF53" s="124"/>
      <c r="EG53" s="9" t="s">
        <v>78</v>
      </c>
      <c r="EH53" s="9"/>
      <c r="EI53" s="9"/>
      <c r="EJ53" s="9"/>
      <c r="EK53" s="9"/>
      <c r="EL53" s="9"/>
      <c r="EM53" s="19"/>
      <c r="EN53" s="9" t="s">
        <v>78</v>
      </c>
      <c r="EO53" s="9"/>
      <c r="EP53" s="9"/>
      <c r="EQ53" s="9"/>
      <c r="ER53" s="9"/>
      <c r="ES53" s="9"/>
      <c r="ET53" s="212"/>
      <c r="EU53" s="9" t="s">
        <v>78</v>
      </c>
      <c r="EV53" s="9"/>
      <c r="EW53" s="9"/>
      <c r="EX53" s="19"/>
      <c r="EY53" s="9" t="s">
        <v>78</v>
      </c>
      <c r="EZ53" s="9"/>
      <c r="FA53" s="9"/>
      <c r="FB53" s="19"/>
      <c r="FC53" s="9" t="s">
        <v>78</v>
      </c>
      <c r="FD53" s="9"/>
      <c r="FE53" s="9"/>
      <c r="FF53" s="19"/>
    </row>
    <row r="54" spans="1:162" s="23" customFormat="1" ht="104">
      <c r="A54" s="18" t="s">
        <v>175</v>
      </c>
      <c r="B54" s="9" t="s">
        <v>176</v>
      </c>
      <c r="C54" s="9" t="s">
        <v>78</v>
      </c>
      <c r="D54" s="9"/>
      <c r="E54" s="9" t="s">
        <v>210</v>
      </c>
      <c r="F54" s="9" t="s">
        <v>78</v>
      </c>
      <c r="G54" s="9"/>
      <c r="H54" s="9" t="s">
        <v>210</v>
      </c>
      <c r="I54" s="9" t="s">
        <v>78</v>
      </c>
      <c r="J54" s="9"/>
      <c r="K54" s="9" t="s">
        <v>210</v>
      </c>
      <c r="L54" s="9" t="s">
        <v>78</v>
      </c>
      <c r="M54" s="9"/>
      <c r="N54" s="9" t="s">
        <v>208</v>
      </c>
      <c r="O54" s="9" t="s">
        <v>78</v>
      </c>
      <c r="P54" s="9"/>
      <c r="Q54" s="9" t="s">
        <v>208</v>
      </c>
      <c r="R54" s="9" t="s">
        <v>78</v>
      </c>
      <c r="S54" s="9"/>
      <c r="T54" s="9" t="s">
        <v>210</v>
      </c>
      <c r="U54" s="9" t="s">
        <v>78</v>
      </c>
      <c r="V54" s="9"/>
      <c r="W54" s="9" t="s">
        <v>210</v>
      </c>
      <c r="X54" s="126"/>
      <c r="Y54" s="126" t="s">
        <v>78</v>
      </c>
      <c r="Z54" s="9"/>
      <c r="AA54" s="9"/>
      <c r="AB54" s="9"/>
      <c r="AC54" s="9"/>
      <c r="AD54" s="9" t="s">
        <v>78</v>
      </c>
      <c r="AE54" s="9"/>
      <c r="AF54" s="9" t="s">
        <v>211</v>
      </c>
      <c r="AG54" s="9" t="s">
        <v>78</v>
      </c>
      <c r="AH54" s="9"/>
      <c r="AI54" s="9" t="s">
        <v>210</v>
      </c>
      <c r="AJ54" s="9" t="s">
        <v>78</v>
      </c>
      <c r="AK54" s="9"/>
      <c r="AL54" s="9" t="s">
        <v>208</v>
      </c>
      <c r="AM54" s="9" t="s">
        <v>78</v>
      </c>
      <c r="AN54" s="9"/>
      <c r="AO54" s="9" t="s">
        <v>210</v>
      </c>
      <c r="AP54" s="20">
        <v>1</v>
      </c>
      <c r="AQ54" s="20">
        <v>1</v>
      </c>
      <c r="AR54" s="186">
        <v>1</v>
      </c>
      <c r="AS54" s="9" t="s">
        <v>208</v>
      </c>
      <c r="AT54" s="20">
        <v>4</v>
      </c>
      <c r="AU54" s="20">
        <v>4</v>
      </c>
      <c r="AV54" s="127">
        <v>1</v>
      </c>
      <c r="AW54" s="9" t="s">
        <v>208</v>
      </c>
      <c r="AX54" s="20">
        <v>0</v>
      </c>
      <c r="AY54" s="20">
        <v>0</v>
      </c>
      <c r="AZ54" s="127" t="s">
        <v>133</v>
      </c>
      <c r="BA54" s="9"/>
      <c r="BB54" s="20">
        <v>0</v>
      </c>
      <c r="BC54" s="20">
        <v>0</v>
      </c>
      <c r="BD54" s="127" t="s">
        <v>133</v>
      </c>
      <c r="BE54" s="9"/>
      <c r="BF54" s="20">
        <v>0</v>
      </c>
      <c r="BG54" s="20">
        <v>0</v>
      </c>
      <c r="BH54" s="127" t="s">
        <v>133</v>
      </c>
      <c r="BI54" s="9"/>
      <c r="BJ54" s="20">
        <v>0</v>
      </c>
      <c r="BK54" s="20">
        <v>0</v>
      </c>
      <c r="BL54" s="127" t="s">
        <v>133</v>
      </c>
      <c r="BM54" s="9"/>
      <c r="BN54" s="20">
        <v>0</v>
      </c>
      <c r="BO54" s="20">
        <v>0</v>
      </c>
      <c r="BP54" s="127" t="s">
        <v>133</v>
      </c>
      <c r="BQ54" s="9"/>
      <c r="BR54" s="20">
        <v>0</v>
      </c>
      <c r="BS54" s="20">
        <v>0</v>
      </c>
      <c r="BT54" s="127" t="s">
        <v>133</v>
      </c>
      <c r="BU54" s="9"/>
      <c r="BV54" s="20">
        <v>0</v>
      </c>
      <c r="BW54" s="20">
        <v>0</v>
      </c>
      <c r="BX54" s="127" t="s">
        <v>133</v>
      </c>
      <c r="BY54" s="9"/>
      <c r="BZ54" s="20">
        <v>0</v>
      </c>
      <c r="CA54" s="20">
        <v>0</v>
      </c>
      <c r="CB54" s="127" t="s">
        <v>133</v>
      </c>
      <c r="CC54" s="9"/>
      <c r="CD54" s="20">
        <v>8</v>
      </c>
      <c r="CE54" s="20">
        <v>8</v>
      </c>
      <c r="CF54" s="127">
        <v>1</v>
      </c>
      <c r="CG54" s="9" t="s">
        <v>208</v>
      </c>
      <c r="CH54" s="20">
        <v>161</v>
      </c>
      <c r="CI54" s="20">
        <v>134</v>
      </c>
      <c r="CJ54" s="127">
        <v>0.83229813664596275</v>
      </c>
      <c r="CK54" s="9" t="s">
        <v>210</v>
      </c>
      <c r="CL54" s="20">
        <v>0</v>
      </c>
      <c r="CM54" s="20">
        <v>0</v>
      </c>
      <c r="CN54" s="127" t="s">
        <v>133</v>
      </c>
      <c r="CO54" s="9"/>
      <c r="CP54" s="20">
        <v>0</v>
      </c>
      <c r="CQ54" s="20">
        <v>0</v>
      </c>
      <c r="CR54" s="127" t="s">
        <v>133</v>
      </c>
      <c r="CS54" s="9"/>
      <c r="CT54" s="20">
        <v>2</v>
      </c>
      <c r="CU54" s="20">
        <v>0</v>
      </c>
      <c r="CV54" s="127">
        <v>0</v>
      </c>
      <c r="CW54" s="9"/>
      <c r="CX54" s="20">
        <v>6</v>
      </c>
      <c r="CY54" s="20">
        <v>4</v>
      </c>
      <c r="CZ54" s="127">
        <v>0.66666666666666663</v>
      </c>
      <c r="DA54" s="9" t="s">
        <v>208</v>
      </c>
      <c r="DB54" s="20">
        <v>3</v>
      </c>
      <c r="DC54" s="20">
        <v>2</v>
      </c>
      <c r="DD54" s="127">
        <v>0.66666666666666663</v>
      </c>
      <c r="DE54" s="9" t="s">
        <v>210</v>
      </c>
      <c r="DF54" s="20">
        <v>9</v>
      </c>
      <c r="DG54" s="20">
        <v>6</v>
      </c>
      <c r="DH54" s="127">
        <v>0.66666666666666663</v>
      </c>
      <c r="DI54" s="9" t="s">
        <v>210</v>
      </c>
      <c r="DJ54" s="20">
        <v>0</v>
      </c>
      <c r="DK54" s="20">
        <v>0</v>
      </c>
      <c r="DL54" s="127" t="s">
        <v>133</v>
      </c>
      <c r="DM54" s="9"/>
      <c r="DN54" s="20">
        <v>0</v>
      </c>
      <c r="DO54" s="20">
        <v>0</v>
      </c>
      <c r="DP54" s="127" t="s">
        <v>133</v>
      </c>
      <c r="DQ54" s="9"/>
      <c r="DR54" s="20">
        <v>3</v>
      </c>
      <c r="DS54" s="20">
        <v>3</v>
      </c>
      <c r="DT54" s="127">
        <v>1</v>
      </c>
      <c r="DU54" s="9" t="s">
        <v>210</v>
      </c>
      <c r="DV54" s="20">
        <v>0</v>
      </c>
      <c r="DW54" s="20">
        <v>0</v>
      </c>
      <c r="DX54" s="127" t="s">
        <v>133</v>
      </c>
      <c r="DY54" s="9"/>
      <c r="DZ54" s="9"/>
      <c r="EA54" s="9"/>
      <c r="EB54" s="9"/>
      <c r="EC54" s="9"/>
      <c r="ED54" s="9"/>
      <c r="EE54" s="9" t="s">
        <v>78</v>
      </c>
      <c r="EF54" s="124" t="s">
        <v>205</v>
      </c>
      <c r="EG54" s="9" t="s">
        <v>78</v>
      </c>
      <c r="EH54" s="9"/>
      <c r="EI54" s="9"/>
      <c r="EJ54" s="9"/>
      <c r="EK54" s="9"/>
      <c r="EL54" s="9"/>
      <c r="EM54" s="19"/>
      <c r="EN54" s="9"/>
      <c r="EO54" s="9"/>
      <c r="EP54" s="9"/>
      <c r="EQ54" s="9"/>
      <c r="ER54" s="9"/>
      <c r="ES54" s="9" t="s">
        <v>78</v>
      </c>
      <c r="ET54" s="212" t="s">
        <v>205</v>
      </c>
      <c r="EU54" s="9"/>
      <c r="EV54" s="9"/>
      <c r="EW54" s="9"/>
      <c r="EX54" s="19"/>
      <c r="EY54" s="9" t="s">
        <v>78</v>
      </c>
      <c r="EZ54" s="9"/>
      <c r="FA54" s="9"/>
      <c r="FB54" s="19"/>
      <c r="FC54" s="9"/>
      <c r="FD54" s="9"/>
      <c r="FE54" s="9"/>
      <c r="FF54" s="19"/>
    </row>
    <row r="55" spans="1:162" s="21" customFormat="1" ht="39.5" thickBot="1">
      <c r="A55" s="29" t="s">
        <v>177</v>
      </c>
      <c r="B55" s="31" t="s">
        <v>178</v>
      </c>
      <c r="C55" s="9" t="s">
        <v>78</v>
      </c>
      <c r="D55" s="9"/>
      <c r="E55" s="9" t="s">
        <v>210</v>
      </c>
      <c r="F55" s="9" t="s">
        <v>78</v>
      </c>
      <c r="G55" s="9"/>
      <c r="H55" s="9" t="s">
        <v>210</v>
      </c>
      <c r="I55" s="9" t="s">
        <v>78</v>
      </c>
      <c r="J55" s="9"/>
      <c r="K55" s="9" t="s">
        <v>210</v>
      </c>
      <c r="L55" s="9" t="s">
        <v>78</v>
      </c>
      <c r="M55" s="9"/>
      <c r="N55" s="9" t="s">
        <v>210</v>
      </c>
      <c r="O55" s="9" t="s">
        <v>117</v>
      </c>
      <c r="P55" s="9"/>
      <c r="Q55" s="9" t="s">
        <v>210</v>
      </c>
      <c r="R55" s="9" t="s">
        <v>78</v>
      </c>
      <c r="S55" s="9"/>
      <c r="T55" s="9" t="s">
        <v>210</v>
      </c>
      <c r="U55" s="9" t="s">
        <v>78</v>
      </c>
      <c r="V55" s="9"/>
      <c r="W55" s="9" t="s">
        <v>210</v>
      </c>
      <c r="X55" s="126"/>
      <c r="Y55" s="126" t="s">
        <v>78</v>
      </c>
      <c r="Z55" s="9"/>
      <c r="AA55" s="9"/>
      <c r="AB55" s="9"/>
      <c r="AC55" s="9"/>
      <c r="AD55" s="9" t="s">
        <v>78</v>
      </c>
      <c r="AE55" s="9"/>
      <c r="AF55" s="9" t="s">
        <v>210</v>
      </c>
      <c r="AG55" s="9" t="s">
        <v>78</v>
      </c>
      <c r="AH55" s="9"/>
      <c r="AI55" s="9" t="s">
        <v>210</v>
      </c>
      <c r="AJ55" s="9" t="s">
        <v>78</v>
      </c>
      <c r="AK55" s="9"/>
      <c r="AL55" s="9" t="s">
        <v>210</v>
      </c>
      <c r="AM55" s="9"/>
      <c r="AN55" s="9"/>
      <c r="AO55" s="9"/>
      <c r="AP55" s="20">
        <v>1</v>
      </c>
      <c r="AQ55" s="20">
        <v>1</v>
      </c>
      <c r="AR55" s="186">
        <v>1</v>
      </c>
      <c r="AS55" s="9" t="s">
        <v>209</v>
      </c>
      <c r="AT55" s="20">
        <v>1</v>
      </c>
      <c r="AU55" s="20">
        <v>1</v>
      </c>
      <c r="AV55" s="127">
        <v>1</v>
      </c>
      <c r="AW55" s="9" t="s">
        <v>209</v>
      </c>
      <c r="AX55" s="20">
        <v>0</v>
      </c>
      <c r="AY55" s="20">
        <v>0</v>
      </c>
      <c r="AZ55" s="127" t="s">
        <v>133</v>
      </c>
      <c r="BA55" s="9"/>
      <c r="BB55" s="20">
        <v>3</v>
      </c>
      <c r="BC55" s="20">
        <v>3</v>
      </c>
      <c r="BD55" s="127">
        <v>1</v>
      </c>
      <c r="BE55" s="9" t="s">
        <v>209</v>
      </c>
      <c r="BF55" s="20">
        <v>0</v>
      </c>
      <c r="BG55" s="20">
        <v>0</v>
      </c>
      <c r="BH55" s="127" t="s">
        <v>133</v>
      </c>
      <c r="BI55" s="9"/>
      <c r="BJ55" s="20">
        <v>0</v>
      </c>
      <c r="BK55" s="20">
        <v>0</v>
      </c>
      <c r="BL55" s="127" t="s">
        <v>133</v>
      </c>
      <c r="BM55" s="9"/>
      <c r="BN55" s="20">
        <v>0</v>
      </c>
      <c r="BO55" s="20">
        <v>0</v>
      </c>
      <c r="BP55" s="127" t="s">
        <v>133</v>
      </c>
      <c r="BQ55" s="9"/>
      <c r="BR55" s="20">
        <v>0</v>
      </c>
      <c r="BS55" s="20">
        <v>0</v>
      </c>
      <c r="BT55" s="127" t="s">
        <v>133</v>
      </c>
      <c r="BU55" s="9"/>
      <c r="BV55" s="20">
        <v>1</v>
      </c>
      <c r="BW55" s="20">
        <v>1</v>
      </c>
      <c r="BX55" s="127">
        <v>1</v>
      </c>
      <c r="BY55" s="9" t="s">
        <v>209</v>
      </c>
      <c r="BZ55" s="20">
        <v>3</v>
      </c>
      <c r="CA55" s="20">
        <v>3</v>
      </c>
      <c r="CB55" s="127">
        <v>1</v>
      </c>
      <c r="CC55" s="9" t="s">
        <v>209</v>
      </c>
      <c r="CD55" s="20">
        <v>13</v>
      </c>
      <c r="CE55" s="20">
        <v>13</v>
      </c>
      <c r="CF55" s="127">
        <v>1</v>
      </c>
      <c r="CG55" s="9" t="s">
        <v>209</v>
      </c>
      <c r="CH55" s="20">
        <v>133</v>
      </c>
      <c r="CI55" s="20">
        <v>133</v>
      </c>
      <c r="CJ55" s="127">
        <v>1</v>
      </c>
      <c r="CK55" s="9" t="s">
        <v>210</v>
      </c>
      <c r="CL55" s="20">
        <v>3</v>
      </c>
      <c r="CM55" s="20">
        <v>2</v>
      </c>
      <c r="CN55" s="127">
        <v>0.66666666666666663</v>
      </c>
      <c r="CO55" s="9" t="s">
        <v>209</v>
      </c>
      <c r="CP55" s="20">
        <v>0</v>
      </c>
      <c r="CQ55" s="20">
        <v>0</v>
      </c>
      <c r="CR55" s="127" t="s">
        <v>133</v>
      </c>
      <c r="CS55" s="9"/>
      <c r="CT55" s="20">
        <v>1</v>
      </c>
      <c r="CU55" s="20">
        <v>0</v>
      </c>
      <c r="CV55" s="127">
        <v>0</v>
      </c>
      <c r="CW55" s="9"/>
      <c r="CX55" s="20">
        <v>3</v>
      </c>
      <c r="CY55" s="20">
        <v>1</v>
      </c>
      <c r="CZ55" s="127">
        <v>0.33333333333333331</v>
      </c>
      <c r="DA55" s="9" t="s">
        <v>209</v>
      </c>
      <c r="DB55" s="20">
        <v>0</v>
      </c>
      <c r="DC55" s="20">
        <v>0</v>
      </c>
      <c r="DD55" s="127" t="s">
        <v>133</v>
      </c>
      <c r="DE55" s="9"/>
      <c r="DF55" s="20">
        <v>6</v>
      </c>
      <c r="DG55" s="20">
        <v>6</v>
      </c>
      <c r="DH55" s="127">
        <v>1</v>
      </c>
      <c r="DI55" s="9" t="s">
        <v>209</v>
      </c>
      <c r="DJ55" s="20">
        <v>0</v>
      </c>
      <c r="DK55" s="20">
        <v>0</v>
      </c>
      <c r="DL55" s="127" t="s">
        <v>133</v>
      </c>
      <c r="DM55" s="9"/>
      <c r="DN55" s="20">
        <v>0</v>
      </c>
      <c r="DO55" s="20">
        <v>0</v>
      </c>
      <c r="DP55" s="127" t="s">
        <v>133</v>
      </c>
      <c r="DQ55" s="9"/>
      <c r="DR55" s="20">
        <v>0</v>
      </c>
      <c r="DS55" s="20">
        <v>0</v>
      </c>
      <c r="DT55" s="127" t="s">
        <v>133</v>
      </c>
      <c r="DU55" s="9"/>
      <c r="DV55" s="20">
        <v>0</v>
      </c>
      <c r="DW55" s="20">
        <v>0</v>
      </c>
      <c r="DX55" s="194" t="s">
        <v>133</v>
      </c>
      <c r="DY55" s="9"/>
      <c r="DZ55" s="36"/>
      <c r="EA55" s="36"/>
      <c r="EB55" s="36"/>
      <c r="EC55" s="36"/>
      <c r="ED55" s="36" t="s">
        <v>78</v>
      </c>
      <c r="EE55" s="36"/>
      <c r="EF55" s="216" t="s">
        <v>206</v>
      </c>
      <c r="EG55" s="36" t="s">
        <v>78</v>
      </c>
      <c r="EH55" s="36"/>
      <c r="EI55" s="36"/>
      <c r="EJ55" s="36"/>
      <c r="EK55" s="36"/>
      <c r="EL55" s="36"/>
      <c r="EM55" s="217"/>
      <c r="EN55" s="36" t="s">
        <v>78</v>
      </c>
      <c r="EO55" s="36"/>
      <c r="EP55" s="36"/>
      <c r="EQ55" s="36"/>
      <c r="ER55" s="36"/>
      <c r="ES55" s="36"/>
      <c r="ET55" s="218"/>
      <c r="EU55" s="36"/>
      <c r="EV55" s="36"/>
      <c r="EW55" s="36"/>
      <c r="EX55" s="219"/>
      <c r="EY55" s="36" t="s">
        <v>78</v>
      </c>
      <c r="EZ55" s="36"/>
      <c r="FA55" s="36"/>
      <c r="FB55" s="219"/>
      <c r="FC55" s="36" t="s">
        <v>117</v>
      </c>
      <c r="FD55" s="36"/>
      <c r="FE55" s="36"/>
      <c r="FF55" s="219"/>
    </row>
    <row r="56" spans="1:162" s="6" customFormat="1" ht="35.15" customHeight="1" thickTop="1">
      <c r="A56" s="260" t="s">
        <v>179</v>
      </c>
      <c r="B56" s="261"/>
      <c r="C56" s="207">
        <v>47</v>
      </c>
      <c r="D56" s="207">
        <v>0</v>
      </c>
      <c r="E56" s="208"/>
      <c r="F56" s="207">
        <v>47</v>
      </c>
      <c r="G56" s="207">
        <v>0</v>
      </c>
      <c r="H56" s="208"/>
      <c r="I56" s="207">
        <v>37</v>
      </c>
      <c r="J56" s="207">
        <v>1</v>
      </c>
      <c r="K56" s="208"/>
      <c r="L56" s="207">
        <v>39</v>
      </c>
      <c r="M56" s="207">
        <v>4</v>
      </c>
      <c r="N56" s="208"/>
      <c r="O56" s="207">
        <v>43</v>
      </c>
      <c r="P56" s="207">
        <v>4</v>
      </c>
      <c r="Q56" s="208"/>
      <c r="R56" s="207">
        <v>46</v>
      </c>
      <c r="S56" s="207">
        <v>1</v>
      </c>
      <c r="T56" s="208"/>
      <c r="U56" s="207">
        <v>36</v>
      </c>
      <c r="V56" s="207">
        <v>0</v>
      </c>
      <c r="W56" s="208"/>
      <c r="X56" s="207">
        <v>18</v>
      </c>
      <c r="Y56" s="207">
        <v>26</v>
      </c>
      <c r="Z56" s="208"/>
      <c r="AA56" s="207">
        <v>6</v>
      </c>
      <c r="AB56" s="207">
        <v>0</v>
      </c>
      <c r="AC56" s="208"/>
      <c r="AD56" s="207">
        <v>47</v>
      </c>
      <c r="AE56" s="207">
        <v>0</v>
      </c>
      <c r="AF56" s="208"/>
      <c r="AG56" s="207">
        <v>47</v>
      </c>
      <c r="AH56" s="207">
        <v>0</v>
      </c>
      <c r="AI56" s="208"/>
      <c r="AJ56" s="207">
        <v>47</v>
      </c>
      <c r="AK56" s="207">
        <v>0</v>
      </c>
      <c r="AL56" s="208"/>
      <c r="AM56" s="207">
        <v>42</v>
      </c>
      <c r="AN56" s="207">
        <v>1</v>
      </c>
      <c r="AO56" s="208"/>
      <c r="AP56" s="249">
        <v>113</v>
      </c>
      <c r="AQ56" s="249">
        <v>107</v>
      </c>
      <c r="AR56" s="251">
        <v>0.94690265486725667</v>
      </c>
      <c r="AS56" s="224"/>
      <c r="AT56" s="249">
        <v>259</v>
      </c>
      <c r="AU56" s="249">
        <v>239</v>
      </c>
      <c r="AV56" s="251">
        <v>0.92277992277992282</v>
      </c>
      <c r="AW56" s="224"/>
      <c r="AX56" s="249">
        <v>39</v>
      </c>
      <c r="AY56" s="249">
        <v>37</v>
      </c>
      <c r="AZ56" s="251">
        <v>0.94871794871794868</v>
      </c>
      <c r="BA56" s="224"/>
      <c r="BB56" s="249">
        <v>14</v>
      </c>
      <c r="BC56" s="249">
        <v>8</v>
      </c>
      <c r="BD56" s="251">
        <v>0.5714285714285714</v>
      </c>
      <c r="BE56" s="224"/>
      <c r="BF56" s="249">
        <v>26</v>
      </c>
      <c r="BG56" s="249">
        <v>24</v>
      </c>
      <c r="BH56" s="251">
        <v>0.92307692307692313</v>
      </c>
      <c r="BI56" s="224"/>
      <c r="BJ56" s="249">
        <v>23</v>
      </c>
      <c r="BK56" s="249">
        <v>22</v>
      </c>
      <c r="BL56" s="251">
        <v>0.95652173913043481</v>
      </c>
      <c r="BM56" s="224"/>
      <c r="BN56" s="249">
        <v>53</v>
      </c>
      <c r="BO56" s="249">
        <v>50</v>
      </c>
      <c r="BP56" s="251">
        <v>0.94339622641509435</v>
      </c>
      <c r="BQ56" s="224"/>
      <c r="BR56" s="249">
        <v>52</v>
      </c>
      <c r="BS56" s="249">
        <v>27</v>
      </c>
      <c r="BT56" s="251">
        <v>0.51923076923076927</v>
      </c>
      <c r="BU56" s="224"/>
      <c r="BV56" s="249">
        <v>39</v>
      </c>
      <c r="BW56" s="249">
        <v>39</v>
      </c>
      <c r="BX56" s="251">
        <v>1</v>
      </c>
      <c r="BY56" s="224"/>
      <c r="BZ56" s="249">
        <v>78</v>
      </c>
      <c r="CA56" s="249">
        <v>23</v>
      </c>
      <c r="CB56" s="251">
        <v>0.29487179487179488</v>
      </c>
      <c r="CC56" s="224"/>
      <c r="CD56" s="249">
        <v>519</v>
      </c>
      <c r="CE56" s="249">
        <v>459</v>
      </c>
      <c r="CF56" s="251">
        <v>0.88439306358381498</v>
      </c>
      <c r="CG56" s="224"/>
      <c r="CH56" s="249">
        <v>6295</v>
      </c>
      <c r="CI56" s="249">
        <v>4129</v>
      </c>
      <c r="CJ56" s="251">
        <v>0.65591739475774424</v>
      </c>
      <c r="CK56" s="224"/>
      <c r="CL56" s="249">
        <v>92</v>
      </c>
      <c r="CM56" s="249">
        <v>78</v>
      </c>
      <c r="CN56" s="251">
        <v>0.84782608695652173</v>
      </c>
      <c r="CO56" s="224"/>
      <c r="CP56" s="249">
        <v>10</v>
      </c>
      <c r="CQ56" s="249">
        <v>9</v>
      </c>
      <c r="CR56" s="251">
        <v>0.9</v>
      </c>
      <c r="CS56" s="224"/>
      <c r="CT56" s="249">
        <v>62</v>
      </c>
      <c r="CU56" s="249">
        <v>8</v>
      </c>
      <c r="CV56" s="251">
        <v>0.12903225806451613</v>
      </c>
      <c r="CW56" s="224"/>
      <c r="CX56" s="249">
        <v>291</v>
      </c>
      <c r="CY56" s="249">
        <v>149</v>
      </c>
      <c r="CZ56" s="251">
        <v>0.51202749140893467</v>
      </c>
      <c r="DA56" s="224"/>
      <c r="DB56" s="249">
        <v>102</v>
      </c>
      <c r="DC56" s="249">
        <v>93</v>
      </c>
      <c r="DD56" s="251">
        <v>0.91176470588235292</v>
      </c>
      <c r="DE56" s="224"/>
      <c r="DF56" s="249">
        <v>196</v>
      </c>
      <c r="DG56" s="249">
        <v>145</v>
      </c>
      <c r="DH56" s="251">
        <v>0.73979591836734693</v>
      </c>
      <c r="DI56" s="224"/>
      <c r="DJ56" s="249">
        <v>2</v>
      </c>
      <c r="DK56" s="249">
        <v>2</v>
      </c>
      <c r="DL56" s="251">
        <v>1</v>
      </c>
      <c r="DM56" s="224"/>
      <c r="DN56" s="249">
        <v>4</v>
      </c>
      <c r="DO56" s="249">
        <v>3</v>
      </c>
      <c r="DP56" s="251">
        <v>0.75</v>
      </c>
      <c r="DQ56" s="224"/>
      <c r="DR56" s="249">
        <v>187</v>
      </c>
      <c r="DS56" s="249">
        <v>136</v>
      </c>
      <c r="DT56" s="251">
        <v>0.72727272727272729</v>
      </c>
      <c r="DU56" s="224"/>
      <c r="DV56" s="249">
        <v>11</v>
      </c>
      <c r="DW56" s="249">
        <v>11</v>
      </c>
      <c r="DX56" s="251">
        <v>1</v>
      </c>
      <c r="DY56" s="224"/>
      <c r="DZ56" s="220">
        <v>36</v>
      </c>
      <c r="EA56" s="220">
        <v>0</v>
      </c>
      <c r="EB56" s="220">
        <v>0</v>
      </c>
      <c r="EC56" s="220">
        <v>0</v>
      </c>
      <c r="ED56" s="220">
        <v>9</v>
      </c>
      <c r="EE56" s="220">
        <v>2</v>
      </c>
      <c r="EF56" s="224"/>
      <c r="EG56" s="220">
        <v>47</v>
      </c>
      <c r="EH56" s="220">
        <v>0</v>
      </c>
      <c r="EI56" s="220">
        <v>0</v>
      </c>
      <c r="EJ56" s="220">
        <v>0</v>
      </c>
      <c r="EK56" s="220">
        <v>0</v>
      </c>
      <c r="EL56" s="220">
        <v>0</v>
      </c>
      <c r="EM56" s="228"/>
      <c r="EN56" s="220">
        <v>35</v>
      </c>
      <c r="EO56" s="220">
        <v>0</v>
      </c>
      <c r="EP56" s="220">
        <v>0</v>
      </c>
      <c r="EQ56" s="220">
        <v>0</v>
      </c>
      <c r="ER56" s="220">
        <v>3</v>
      </c>
      <c r="ES56" s="220">
        <v>9</v>
      </c>
      <c r="ET56" s="224"/>
      <c r="EU56" s="220">
        <v>35</v>
      </c>
      <c r="EV56" s="220">
        <v>0</v>
      </c>
      <c r="EW56" s="220">
        <v>1</v>
      </c>
      <c r="EX56" s="222"/>
      <c r="EY56" s="220">
        <v>44</v>
      </c>
      <c r="EZ56" s="220">
        <v>1</v>
      </c>
      <c r="FA56" s="220">
        <v>2</v>
      </c>
      <c r="FB56" s="222"/>
      <c r="FC56" s="220">
        <v>23</v>
      </c>
      <c r="FD56" s="220">
        <v>9</v>
      </c>
      <c r="FE56" s="220">
        <v>3</v>
      </c>
      <c r="FF56" s="222"/>
    </row>
    <row r="57" spans="1:162" s="6" customFormat="1" ht="32.5" customHeight="1">
      <c r="A57" s="262"/>
      <c r="B57" s="263"/>
      <c r="C57" s="246">
        <v>1</v>
      </c>
      <c r="D57" s="247"/>
      <c r="E57" s="247"/>
      <c r="F57" s="246">
        <v>1</v>
      </c>
      <c r="G57" s="247"/>
      <c r="H57" s="247"/>
      <c r="I57" s="246">
        <v>0.97368421052631582</v>
      </c>
      <c r="J57" s="247"/>
      <c r="K57" s="247"/>
      <c r="L57" s="246">
        <v>0.90697674418604646</v>
      </c>
      <c r="M57" s="247"/>
      <c r="N57" s="247"/>
      <c r="O57" s="246">
        <v>0.91489361702127658</v>
      </c>
      <c r="P57" s="247"/>
      <c r="Q57" s="247"/>
      <c r="R57" s="246">
        <v>0.97872340425531912</v>
      </c>
      <c r="S57" s="247"/>
      <c r="T57" s="247"/>
      <c r="U57" s="246">
        <v>1</v>
      </c>
      <c r="V57" s="247"/>
      <c r="W57" s="247"/>
      <c r="X57" s="246">
        <v>0.40899999999999997</v>
      </c>
      <c r="Y57" s="247"/>
      <c r="Z57" s="248"/>
      <c r="AA57" s="246">
        <v>1</v>
      </c>
      <c r="AB57" s="247"/>
      <c r="AC57" s="247"/>
      <c r="AD57" s="246">
        <v>1</v>
      </c>
      <c r="AE57" s="247"/>
      <c r="AF57" s="247"/>
      <c r="AG57" s="246">
        <v>1</v>
      </c>
      <c r="AH57" s="247"/>
      <c r="AI57" s="247"/>
      <c r="AJ57" s="246">
        <v>1</v>
      </c>
      <c r="AK57" s="247"/>
      <c r="AL57" s="247"/>
      <c r="AM57" s="246">
        <v>0.97699999999999998</v>
      </c>
      <c r="AN57" s="247"/>
      <c r="AO57" s="247"/>
      <c r="AP57" s="250"/>
      <c r="AQ57" s="250"/>
      <c r="AR57" s="252"/>
      <c r="AS57" s="225"/>
      <c r="AT57" s="250"/>
      <c r="AU57" s="250"/>
      <c r="AV57" s="252"/>
      <c r="AW57" s="225"/>
      <c r="AX57" s="250"/>
      <c r="AY57" s="250"/>
      <c r="AZ57" s="252"/>
      <c r="BA57" s="225"/>
      <c r="BB57" s="250"/>
      <c r="BC57" s="250"/>
      <c r="BD57" s="252"/>
      <c r="BE57" s="225"/>
      <c r="BF57" s="250"/>
      <c r="BG57" s="250"/>
      <c r="BH57" s="252"/>
      <c r="BI57" s="225"/>
      <c r="BJ57" s="250"/>
      <c r="BK57" s="250"/>
      <c r="BL57" s="252"/>
      <c r="BM57" s="225"/>
      <c r="BN57" s="250"/>
      <c r="BO57" s="250"/>
      <c r="BP57" s="252"/>
      <c r="BQ57" s="225"/>
      <c r="BR57" s="250"/>
      <c r="BS57" s="250"/>
      <c r="BT57" s="252"/>
      <c r="BU57" s="225"/>
      <c r="BV57" s="250"/>
      <c r="BW57" s="250"/>
      <c r="BX57" s="252"/>
      <c r="BY57" s="225"/>
      <c r="BZ57" s="250"/>
      <c r="CA57" s="250"/>
      <c r="CB57" s="252"/>
      <c r="CC57" s="225"/>
      <c r="CD57" s="250"/>
      <c r="CE57" s="250"/>
      <c r="CF57" s="252"/>
      <c r="CG57" s="225"/>
      <c r="CH57" s="250"/>
      <c r="CI57" s="250"/>
      <c r="CJ57" s="252"/>
      <c r="CK57" s="225"/>
      <c r="CL57" s="250"/>
      <c r="CM57" s="250"/>
      <c r="CN57" s="252"/>
      <c r="CO57" s="225"/>
      <c r="CP57" s="250"/>
      <c r="CQ57" s="250"/>
      <c r="CR57" s="252"/>
      <c r="CS57" s="225"/>
      <c r="CT57" s="250"/>
      <c r="CU57" s="250"/>
      <c r="CV57" s="252"/>
      <c r="CW57" s="225"/>
      <c r="CX57" s="250"/>
      <c r="CY57" s="250"/>
      <c r="CZ57" s="252"/>
      <c r="DA57" s="225"/>
      <c r="DB57" s="250"/>
      <c r="DC57" s="250"/>
      <c r="DD57" s="252"/>
      <c r="DE57" s="225"/>
      <c r="DF57" s="250"/>
      <c r="DG57" s="250"/>
      <c r="DH57" s="252"/>
      <c r="DI57" s="225"/>
      <c r="DJ57" s="250"/>
      <c r="DK57" s="250"/>
      <c r="DL57" s="252"/>
      <c r="DM57" s="225"/>
      <c r="DN57" s="250"/>
      <c r="DO57" s="250"/>
      <c r="DP57" s="252"/>
      <c r="DQ57" s="225"/>
      <c r="DR57" s="250"/>
      <c r="DS57" s="250"/>
      <c r="DT57" s="252"/>
      <c r="DU57" s="225"/>
      <c r="DV57" s="250"/>
      <c r="DW57" s="250"/>
      <c r="DX57" s="252"/>
      <c r="DY57" s="225"/>
      <c r="DZ57" s="221"/>
      <c r="EA57" s="221"/>
      <c r="EB57" s="221"/>
      <c r="EC57" s="221"/>
      <c r="ED57" s="221"/>
      <c r="EE57" s="221"/>
      <c r="EF57" s="225"/>
      <c r="EG57" s="221"/>
      <c r="EH57" s="221"/>
      <c r="EI57" s="221"/>
      <c r="EJ57" s="221"/>
      <c r="EK57" s="221"/>
      <c r="EL57" s="221"/>
      <c r="EM57" s="229"/>
      <c r="EN57" s="221"/>
      <c r="EO57" s="221"/>
      <c r="EP57" s="221"/>
      <c r="EQ57" s="221"/>
      <c r="ER57" s="221"/>
      <c r="ES57" s="221"/>
      <c r="ET57" s="225"/>
      <c r="EU57" s="221"/>
      <c r="EV57" s="221"/>
      <c r="EW57" s="221"/>
      <c r="EX57" s="223"/>
      <c r="EY57" s="221"/>
      <c r="EZ57" s="221"/>
      <c r="FA57" s="221"/>
      <c r="FB57" s="223"/>
      <c r="FC57" s="221"/>
      <c r="FD57" s="221"/>
      <c r="FE57" s="221"/>
      <c r="FF57" s="223"/>
    </row>
    <row r="60" spans="1:162">
      <c r="X60" s="209"/>
    </row>
  </sheetData>
  <dataConsolidate link="1"/>
  <mergeCells count="343">
    <mergeCell ref="A2:A7"/>
    <mergeCell ref="B2:B7"/>
    <mergeCell ref="C2:AO2"/>
    <mergeCell ref="AP2:DY2"/>
    <mergeCell ref="C3:E3"/>
    <mergeCell ref="F3:H3"/>
    <mergeCell ref="I3:K3"/>
    <mergeCell ref="L3:N3"/>
    <mergeCell ref="O3:Q3"/>
    <mergeCell ref="R3:T3"/>
    <mergeCell ref="AT3:AW3"/>
    <mergeCell ref="AX3:BA3"/>
    <mergeCell ref="BB3:BE3"/>
    <mergeCell ref="BF3:BI3"/>
    <mergeCell ref="U3:W3"/>
    <mergeCell ref="X3:Z3"/>
    <mergeCell ref="AA3:AC3"/>
    <mergeCell ref="AD3:AF3"/>
    <mergeCell ref="AG3:AI3"/>
    <mergeCell ref="AJ3:AL3"/>
    <mergeCell ref="DF3:DI3"/>
    <mergeCell ref="DJ3:DM3"/>
    <mergeCell ref="DN3:DQ3"/>
    <mergeCell ref="DR3:DU3"/>
    <mergeCell ref="DV3:DY3"/>
    <mergeCell ref="C4:C6"/>
    <mergeCell ref="D4:D7"/>
    <mergeCell ref="E4:E8"/>
    <mergeCell ref="F4:F6"/>
    <mergeCell ref="G4:G7"/>
    <mergeCell ref="CH3:CK3"/>
    <mergeCell ref="CL3:CO3"/>
    <mergeCell ref="CP3:CS3"/>
    <mergeCell ref="CT3:CW3"/>
    <mergeCell ref="CX3:DA3"/>
    <mergeCell ref="DB3:DE3"/>
    <mergeCell ref="BJ3:BM3"/>
    <mergeCell ref="BN3:BQ3"/>
    <mergeCell ref="BR3:BU3"/>
    <mergeCell ref="BV3:BY3"/>
    <mergeCell ref="BZ3:CC3"/>
    <mergeCell ref="CD3:CG3"/>
    <mergeCell ref="AM3:AO3"/>
    <mergeCell ref="AP3:AS3"/>
    <mergeCell ref="N4:N8"/>
    <mergeCell ref="O4:O6"/>
    <mergeCell ref="P4:P7"/>
    <mergeCell ref="Q4:Q8"/>
    <mergeCell ref="R4:R6"/>
    <mergeCell ref="S4:S7"/>
    <mergeCell ref="H4:H8"/>
    <mergeCell ref="I4:I6"/>
    <mergeCell ref="J4:J7"/>
    <mergeCell ref="K4:K8"/>
    <mergeCell ref="L4:L6"/>
    <mergeCell ref="M4:M7"/>
    <mergeCell ref="Y4:Y7"/>
    <mergeCell ref="Z4:Z8"/>
    <mergeCell ref="AA4:AA6"/>
    <mergeCell ref="AB4:AB7"/>
    <mergeCell ref="AC4:AC8"/>
    <mergeCell ref="AD4:AD6"/>
    <mergeCell ref="T4:T8"/>
    <mergeCell ref="U4:U6"/>
    <mergeCell ref="V4:V7"/>
    <mergeCell ref="W4:W8"/>
    <mergeCell ref="X4:X6"/>
    <mergeCell ref="AK4:AK7"/>
    <mergeCell ref="AL4:AL8"/>
    <mergeCell ref="AM4:AM6"/>
    <mergeCell ref="AN4:AN7"/>
    <mergeCell ref="AO4:AO8"/>
    <mergeCell ref="AP4:AP7"/>
    <mergeCell ref="AE4:AE7"/>
    <mergeCell ref="AF4:AF8"/>
    <mergeCell ref="AG4:AG6"/>
    <mergeCell ref="AH4:AH7"/>
    <mergeCell ref="AI4:AI8"/>
    <mergeCell ref="AJ4:AJ6"/>
    <mergeCell ref="AW4:AW8"/>
    <mergeCell ref="AX4:AX7"/>
    <mergeCell ref="AY4:AY7"/>
    <mergeCell ref="AZ4:AZ7"/>
    <mergeCell ref="BA4:BA8"/>
    <mergeCell ref="BB4:BB7"/>
    <mergeCell ref="AQ4:AQ7"/>
    <mergeCell ref="AR4:AR7"/>
    <mergeCell ref="AS4:AS8"/>
    <mergeCell ref="AT4:AT7"/>
    <mergeCell ref="AU4:AU7"/>
    <mergeCell ref="AV4:AV7"/>
    <mergeCell ref="BI4:BI8"/>
    <mergeCell ref="BJ4:BJ7"/>
    <mergeCell ref="BK4:BK7"/>
    <mergeCell ref="BL4:BL7"/>
    <mergeCell ref="BM4:BM8"/>
    <mergeCell ref="BN4:BN7"/>
    <mergeCell ref="BC4:BC7"/>
    <mergeCell ref="BD4:BD7"/>
    <mergeCell ref="BE4:BE8"/>
    <mergeCell ref="BF4:BF7"/>
    <mergeCell ref="BG4:BG7"/>
    <mergeCell ref="BH4:BH7"/>
    <mergeCell ref="BU4:BU8"/>
    <mergeCell ref="BV4:BV7"/>
    <mergeCell ref="BW4:BW7"/>
    <mergeCell ref="BX4:BX7"/>
    <mergeCell ref="BY4:BY8"/>
    <mergeCell ref="BZ4:BZ7"/>
    <mergeCell ref="BO4:BO7"/>
    <mergeCell ref="BP4:BP7"/>
    <mergeCell ref="BQ4:BQ8"/>
    <mergeCell ref="BR4:BR7"/>
    <mergeCell ref="BS4:BS7"/>
    <mergeCell ref="BT4:BT7"/>
    <mergeCell ref="CG4:CG8"/>
    <mergeCell ref="CH4:CH7"/>
    <mergeCell ref="CI4:CI7"/>
    <mergeCell ref="CJ4:CJ7"/>
    <mergeCell ref="CK4:CK8"/>
    <mergeCell ref="CL4:CL7"/>
    <mergeCell ref="CA4:CA7"/>
    <mergeCell ref="CB4:CB7"/>
    <mergeCell ref="CC4:CC8"/>
    <mergeCell ref="CD4:CD7"/>
    <mergeCell ref="CE4:CE7"/>
    <mergeCell ref="CF4:CF7"/>
    <mergeCell ref="CS4:CS8"/>
    <mergeCell ref="CT4:CT7"/>
    <mergeCell ref="CU4:CU7"/>
    <mergeCell ref="CV4:CV7"/>
    <mergeCell ref="CW4:CW8"/>
    <mergeCell ref="CX4:CX7"/>
    <mergeCell ref="CM4:CM7"/>
    <mergeCell ref="CN4:CN7"/>
    <mergeCell ref="CO4:CO8"/>
    <mergeCell ref="CP4:CP7"/>
    <mergeCell ref="CQ4:CQ7"/>
    <mergeCell ref="CR4:CR7"/>
    <mergeCell ref="DG4:DG7"/>
    <mergeCell ref="DH4:DH7"/>
    <mergeCell ref="DI4:DI8"/>
    <mergeCell ref="DJ4:DJ7"/>
    <mergeCell ref="CY4:CY7"/>
    <mergeCell ref="CZ4:CZ7"/>
    <mergeCell ref="DA4:DA8"/>
    <mergeCell ref="DB4:DB7"/>
    <mergeCell ref="DC4:DC7"/>
    <mergeCell ref="DD4:DD7"/>
    <mergeCell ref="DW4:DW7"/>
    <mergeCell ref="DX4:DX7"/>
    <mergeCell ref="DY4:DY8"/>
    <mergeCell ref="A56:B57"/>
    <mergeCell ref="AP56:AP57"/>
    <mergeCell ref="AQ56:AQ57"/>
    <mergeCell ref="AR56:AR57"/>
    <mergeCell ref="AS56:AS57"/>
    <mergeCell ref="AT56:AT57"/>
    <mergeCell ref="AU56:AU57"/>
    <mergeCell ref="DQ4:DQ8"/>
    <mergeCell ref="DR4:DR7"/>
    <mergeCell ref="DS4:DS7"/>
    <mergeCell ref="DT4:DT7"/>
    <mergeCell ref="DU4:DU8"/>
    <mergeCell ref="DV4:DV7"/>
    <mergeCell ref="DK4:DK7"/>
    <mergeCell ref="DL4:DL7"/>
    <mergeCell ref="DM4:DM8"/>
    <mergeCell ref="DN4:DN7"/>
    <mergeCell ref="DO4:DO7"/>
    <mergeCell ref="DP4:DP7"/>
    <mergeCell ref="DE4:DE8"/>
    <mergeCell ref="DF4:DF7"/>
    <mergeCell ref="BB56:BB57"/>
    <mergeCell ref="BC56:BC57"/>
    <mergeCell ref="BD56:BD57"/>
    <mergeCell ref="BE56:BE57"/>
    <mergeCell ref="BF56:BF57"/>
    <mergeCell ref="BG56:BG57"/>
    <mergeCell ref="AV56:AV57"/>
    <mergeCell ref="AW56:AW57"/>
    <mergeCell ref="AX56:AX57"/>
    <mergeCell ref="AY56:AY57"/>
    <mergeCell ref="AZ56:AZ57"/>
    <mergeCell ref="BA56:BA57"/>
    <mergeCell ref="BN56:BN57"/>
    <mergeCell ref="BO56:BO57"/>
    <mergeCell ref="BP56:BP57"/>
    <mergeCell ref="BQ56:BQ57"/>
    <mergeCell ref="BR56:BR57"/>
    <mergeCell ref="BS56:BS57"/>
    <mergeCell ref="BH56:BH57"/>
    <mergeCell ref="BI56:BI57"/>
    <mergeCell ref="BJ56:BJ57"/>
    <mergeCell ref="BK56:BK57"/>
    <mergeCell ref="BL56:BL57"/>
    <mergeCell ref="BM56:BM57"/>
    <mergeCell ref="BZ56:BZ57"/>
    <mergeCell ref="CA56:CA57"/>
    <mergeCell ref="CB56:CB57"/>
    <mergeCell ref="CC56:CC57"/>
    <mergeCell ref="CD56:CD57"/>
    <mergeCell ref="CE56:CE57"/>
    <mergeCell ref="BT56:BT57"/>
    <mergeCell ref="BU56:BU57"/>
    <mergeCell ref="BV56:BV57"/>
    <mergeCell ref="BW56:BW57"/>
    <mergeCell ref="BX56:BX57"/>
    <mergeCell ref="BY56:BY57"/>
    <mergeCell ref="CM56:CM57"/>
    <mergeCell ref="CN56:CN57"/>
    <mergeCell ref="CO56:CO57"/>
    <mergeCell ref="CP56:CP57"/>
    <mergeCell ref="CQ56:CQ57"/>
    <mergeCell ref="CF56:CF57"/>
    <mergeCell ref="CG56:CG57"/>
    <mergeCell ref="CH56:CH57"/>
    <mergeCell ref="CI56:CI57"/>
    <mergeCell ref="CJ56:CJ57"/>
    <mergeCell ref="CK56:CK57"/>
    <mergeCell ref="DX56:DX57"/>
    <mergeCell ref="DY56:DY57"/>
    <mergeCell ref="C57:E57"/>
    <mergeCell ref="F57:H57"/>
    <mergeCell ref="I57:K57"/>
    <mergeCell ref="L57:N57"/>
    <mergeCell ref="O57:Q57"/>
    <mergeCell ref="R57:T57"/>
    <mergeCell ref="DP56:DP57"/>
    <mergeCell ref="DQ56:DQ57"/>
    <mergeCell ref="DR56:DR57"/>
    <mergeCell ref="DS56:DS57"/>
    <mergeCell ref="DT56:DT57"/>
    <mergeCell ref="DU56:DU57"/>
    <mergeCell ref="DJ56:DJ57"/>
    <mergeCell ref="DK56:DK57"/>
    <mergeCell ref="DL56:DL57"/>
    <mergeCell ref="DM56:DM57"/>
    <mergeCell ref="DN56:DN57"/>
    <mergeCell ref="DO56:DO57"/>
    <mergeCell ref="DD56:DD57"/>
    <mergeCell ref="DE56:DE57"/>
    <mergeCell ref="DF56:DF57"/>
    <mergeCell ref="DG56:DG57"/>
    <mergeCell ref="AM57:AO57"/>
    <mergeCell ref="U57:W57"/>
    <mergeCell ref="X57:Z57"/>
    <mergeCell ref="AA57:AC57"/>
    <mergeCell ref="AD57:AF57"/>
    <mergeCell ref="AG57:AI57"/>
    <mergeCell ref="AJ57:AL57"/>
    <mergeCell ref="DV56:DV57"/>
    <mergeCell ref="DW56:DW57"/>
    <mergeCell ref="DH56:DH57"/>
    <mergeCell ref="DI56:DI57"/>
    <mergeCell ref="CX56:CX57"/>
    <mergeCell ref="CY56:CY57"/>
    <mergeCell ref="CZ56:CZ57"/>
    <mergeCell ref="DA56:DA57"/>
    <mergeCell ref="DB56:DB57"/>
    <mergeCell ref="DC56:DC57"/>
    <mergeCell ref="CR56:CR57"/>
    <mergeCell ref="CS56:CS57"/>
    <mergeCell ref="CT56:CT57"/>
    <mergeCell ref="CU56:CU57"/>
    <mergeCell ref="CV56:CV57"/>
    <mergeCell ref="CW56:CW57"/>
    <mergeCell ref="CL56:CL57"/>
    <mergeCell ref="DZ2:FF2"/>
    <mergeCell ref="DZ3:ET3"/>
    <mergeCell ref="EU3:FF3"/>
    <mergeCell ref="DZ4:EF5"/>
    <mergeCell ref="EG4:EM5"/>
    <mergeCell ref="EN4:ET5"/>
    <mergeCell ref="EU4:EX5"/>
    <mergeCell ref="EY4:FB5"/>
    <mergeCell ref="FC4:FF5"/>
    <mergeCell ref="DZ7:DZ8"/>
    <mergeCell ref="EA7:EA8"/>
    <mergeCell ref="EB7:EB8"/>
    <mergeCell ref="EC7:EC8"/>
    <mergeCell ref="ED7:ED8"/>
    <mergeCell ref="EE7:EE8"/>
    <mergeCell ref="EF7:EF8"/>
    <mergeCell ref="EG7:EG8"/>
    <mergeCell ref="EH7:EH8"/>
    <mergeCell ref="EI7:EI8"/>
    <mergeCell ref="EJ7:EJ8"/>
    <mergeCell ref="EK7:EK8"/>
    <mergeCell ref="EL7:EL8"/>
    <mergeCell ref="EM7:EM8"/>
    <mergeCell ref="EN7:EN8"/>
    <mergeCell ref="EO7:EO8"/>
    <mergeCell ref="EP7:EP8"/>
    <mergeCell ref="EQ7:EQ8"/>
    <mergeCell ref="ER7:ER8"/>
    <mergeCell ref="ES7:ES8"/>
    <mergeCell ref="ET7:ET8"/>
    <mergeCell ref="EU7:EU8"/>
    <mergeCell ref="EV7:EV8"/>
    <mergeCell ref="EW7:EW8"/>
    <mergeCell ref="EX7:EX8"/>
    <mergeCell ref="EY7:EY8"/>
    <mergeCell ref="EZ7:EZ8"/>
    <mergeCell ref="FA7:FA8"/>
    <mergeCell ref="FB7:FB8"/>
    <mergeCell ref="FC7:FC8"/>
    <mergeCell ref="FD7:FD8"/>
    <mergeCell ref="FE7:FE8"/>
    <mergeCell ref="FF7:FF8"/>
    <mergeCell ref="DZ56:DZ57"/>
    <mergeCell ref="EA56:EA57"/>
    <mergeCell ref="EB56:EB57"/>
    <mergeCell ref="EC56:EC57"/>
    <mergeCell ref="ED56:ED57"/>
    <mergeCell ref="EE56:EE57"/>
    <mergeCell ref="EF56:EF57"/>
    <mergeCell ref="EG56:EG57"/>
    <mergeCell ref="EH56:EH57"/>
    <mergeCell ref="EI56:EI57"/>
    <mergeCell ref="EJ56:EJ57"/>
    <mergeCell ref="EK56:EK57"/>
    <mergeCell ref="EL56:EL57"/>
    <mergeCell ref="EM56:EM57"/>
    <mergeCell ref="EN56:EN57"/>
    <mergeCell ref="EO56:EO57"/>
    <mergeCell ref="EP56:EP57"/>
    <mergeCell ref="EQ56:EQ57"/>
    <mergeCell ref="FA56:FA57"/>
    <mergeCell ref="FB56:FB57"/>
    <mergeCell ref="FC56:FC57"/>
    <mergeCell ref="FD56:FD57"/>
    <mergeCell ref="FE56:FE57"/>
    <mergeCell ref="FF56:FF57"/>
    <mergeCell ref="ER56:ER57"/>
    <mergeCell ref="ES56:ES57"/>
    <mergeCell ref="ET56:ET57"/>
    <mergeCell ref="EU56:EU57"/>
    <mergeCell ref="EV56:EV57"/>
    <mergeCell ref="EW56:EW57"/>
    <mergeCell ref="EX56:EX57"/>
    <mergeCell ref="EY56:EY57"/>
    <mergeCell ref="EZ56:EZ57"/>
  </mergeCells>
  <phoneticPr fontId="3"/>
  <pageMargins left="0.23622047244094491" right="0.23622047244094491" top="0.74803149606299213" bottom="0.74803149606299213" header="0.31496062992125984" footer="0.31496062992125984"/>
  <pageSetup paperSize="8" scale="98" fitToWidth="0" fitToHeight="0" orientation="landscape" r:id="rId1"/>
  <colBreaks count="5" manualBreakCount="5">
    <brk id="61" max="57" man="1"/>
    <brk id="77" max="57" man="1"/>
    <brk id="93" max="57" man="1"/>
    <brk id="105" max="57" man="1"/>
    <brk id="121" max="57"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C2B2B-66E9-4D28-BE43-D75BAB94CE11}">
  <dimension ref="A1:GL62"/>
  <sheetViews>
    <sheetView zoomScale="70" zoomScaleNormal="60" zoomScaleSheetLayoutView="70" zoomScalePageLayoutView="13" workbookViewId="0">
      <pane xSplit="2" topLeftCell="FA1" activePane="topRight" state="frozen"/>
      <selection activeCell="A46" sqref="A46"/>
      <selection pane="topRight" activeCell="GK12" sqref="GK12"/>
    </sheetView>
  </sheetViews>
  <sheetFormatPr defaultColWidth="8.81640625" defaultRowHeight="14"/>
  <cols>
    <col min="1" max="1" width="13.54296875" style="1" customWidth="1"/>
    <col min="2" max="2" width="13.81640625" style="1" customWidth="1"/>
    <col min="3" max="3" width="10.453125" style="1" customWidth="1"/>
    <col min="4" max="4" width="6" style="1" customWidth="1"/>
    <col min="5" max="5" width="11.54296875" style="1" customWidth="1"/>
    <col min="6" max="6" width="10.453125" style="1" customWidth="1"/>
    <col min="7" max="7" width="6" style="1" customWidth="1"/>
    <col min="8" max="8" width="11.54296875" style="1" customWidth="1"/>
    <col min="9" max="9" width="12" style="1" customWidth="1"/>
    <col min="10" max="10" width="6" style="1" customWidth="1"/>
    <col min="11" max="11" width="11.54296875" style="1" customWidth="1"/>
    <col min="12" max="12" width="11.1796875" style="1" customWidth="1"/>
    <col min="13" max="13" width="6" style="1" customWidth="1"/>
    <col min="14" max="14" width="11.54296875" style="1" customWidth="1"/>
    <col min="15" max="15" width="9.1796875" style="1" customWidth="1"/>
    <col min="16" max="16" width="6" style="1" customWidth="1"/>
    <col min="17" max="17" width="11.54296875" style="1" customWidth="1"/>
    <col min="18" max="18" width="9.1796875" style="1" customWidth="1"/>
    <col min="19" max="19" width="6" style="1" customWidth="1"/>
    <col min="20" max="20" width="11.54296875" style="1" customWidth="1"/>
    <col min="21" max="21" width="9.1796875" style="1" customWidth="1"/>
    <col min="22" max="22" width="6" style="1" customWidth="1"/>
    <col min="23" max="23" width="11.54296875" style="1" customWidth="1"/>
    <col min="24" max="24" width="11.81640625" style="1" customWidth="1"/>
    <col min="25" max="25" width="6" style="1" customWidth="1"/>
    <col min="26" max="26" width="11.54296875" style="1" customWidth="1"/>
    <col min="27" max="27" width="10.453125" style="1" customWidth="1"/>
    <col min="28" max="28" width="6" style="1" customWidth="1"/>
    <col min="29" max="29" width="11.54296875" style="1" customWidth="1"/>
    <col min="30" max="35" width="7.81640625" style="1" customWidth="1"/>
    <col min="36" max="36" width="10.54296875" style="1" customWidth="1"/>
    <col min="37" max="37" width="7.54296875" style="1" customWidth="1"/>
    <col min="38" max="38" width="11.54296875" style="1" customWidth="1"/>
    <col min="39" max="39" width="9.453125" style="1" customWidth="1"/>
    <col min="40" max="40" width="6" style="1" customWidth="1"/>
    <col min="41" max="41" width="11.54296875" style="1" customWidth="1"/>
    <col min="42" max="42" width="10.1796875" style="1" customWidth="1"/>
    <col min="43" max="43" width="6" style="1" customWidth="1"/>
    <col min="44" max="44" width="11.54296875" style="1" customWidth="1"/>
    <col min="45" max="45" width="10.1796875" style="1" customWidth="1"/>
    <col min="46" max="46" width="6" style="1" customWidth="1"/>
    <col min="47" max="47" width="11.54296875" style="1" customWidth="1"/>
    <col min="48" max="48" width="10.1796875" style="1" customWidth="1"/>
    <col min="49" max="49" width="6" style="1" customWidth="1"/>
    <col min="50" max="50" width="11.54296875" style="1" customWidth="1"/>
    <col min="51" max="51" width="10.81640625" style="1" customWidth="1"/>
    <col min="52" max="52" width="6" style="1" customWidth="1"/>
    <col min="53" max="53" width="11.54296875" style="1" customWidth="1"/>
    <col min="54" max="54" width="10" style="1" customWidth="1"/>
    <col min="55" max="55" width="6" style="1" customWidth="1"/>
    <col min="56" max="56" width="11.54296875" style="1" customWidth="1"/>
    <col min="57" max="57" width="11.453125" style="1" customWidth="1"/>
    <col min="58" max="58" width="6" style="1" customWidth="1"/>
    <col min="59" max="59" width="11.54296875" style="1" customWidth="1"/>
    <col min="60" max="61" width="8.81640625" style="1" customWidth="1"/>
    <col min="62" max="62" width="9.1796875" style="10" customWidth="1"/>
    <col min="63" max="63" width="11.54296875" style="1" customWidth="1"/>
    <col min="64" max="65" width="8.81640625" style="1" customWidth="1"/>
    <col min="66" max="66" width="9.1796875" style="10" customWidth="1"/>
    <col min="67" max="67" width="11.54296875" style="1" customWidth="1"/>
    <col min="68" max="69" width="8.81640625" style="1" customWidth="1"/>
    <col min="70" max="70" width="9.1796875" style="10" customWidth="1"/>
    <col min="71" max="71" width="11.54296875" style="1" customWidth="1"/>
    <col min="72" max="73" width="8.81640625" style="1" customWidth="1"/>
    <col min="74" max="74" width="9.1796875" style="1" customWidth="1"/>
    <col min="75" max="75" width="11.54296875" style="1" customWidth="1"/>
    <col min="76" max="77" width="8.81640625" style="1" customWidth="1"/>
    <col min="78" max="78" width="9" style="10" customWidth="1"/>
    <col min="79" max="79" width="11.54296875" style="1" customWidth="1"/>
    <col min="80" max="81" width="8.81640625" style="1" customWidth="1"/>
    <col min="82" max="82" width="9.1796875" style="11" customWidth="1"/>
    <col min="83" max="83" width="11.54296875" style="1" customWidth="1"/>
    <col min="84" max="85" width="8.81640625" style="1" customWidth="1"/>
    <col min="86" max="86" width="9" style="10" customWidth="1"/>
    <col min="87" max="87" width="11.54296875" style="1" customWidth="1"/>
    <col min="88" max="89" width="8.81640625" style="1" customWidth="1"/>
    <col min="90" max="90" width="9.1796875" style="10" customWidth="1"/>
    <col min="91" max="91" width="11.54296875" style="1" customWidth="1"/>
    <col min="92" max="93" width="8.81640625" style="1" customWidth="1"/>
    <col min="94" max="94" width="9" style="10" customWidth="1"/>
    <col min="95" max="95" width="11.54296875" style="1" customWidth="1"/>
    <col min="96" max="97" width="8.81640625" style="1" customWidth="1"/>
    <col min="98" max="98" width="9.1796875" style="10" customWidth="1"/>
    <col min="99" max="99" width="11.54296875" style="1" customWidth="1"/>
    <col min="100" max="101" width="8.81640625" style="1" customWidth="1"/>
    <col min="102" max="102" width="9" style="10" customWidth="1"/>
    <col min="103" max="103" width="11.54296875" style="1" customWidth="1"/>
    <col min="104" max="104" width="8.81640625" style="1" customWidth="1"/>
    <col min="105" max="105" width="9.453125" style="1" customWidth="1"/>
    <col min="106" max="106" width="9.1796875" style="10" customWidth="1"/>
    <col min="107" max="107" width="11.54296875" style="1" customWidth="1"/>
    <col min="108" max="109" width="8.81640625" style="1" customWidth="1"/>
    <col min="110" max="110" width="9.1796875" style="10" customWidth="1"/>
    <col min="111" max="111" width="11.54296875" style="1" customWidth="1"/>
    <col min="112" max="113" width="8.81640625" style="1" customWidth="1"/>
    <col min="114" max="114" width="9.453125" style="10" customWidth="1"/>
    <col min="115" max="115" width="11.54296875" style="1" customWidth="1"/>
    <col min="116" max="117" width="8.81640625" style="1" customWidth="1"/>
    <col min="118" max="118" width="9" style="10" customWidth="1"/>
    <col min="119" max="119" width="11.54296875" style="1" customWidth="1"/>
    <col min="120" max="121" width="8.81640625" style="1" customWidth="1"/>
    <col min="122" max="122" width="9.1796875" style="10" customWidth="1"/>
    <col min="123" max="123" width="11.54296875" style="1" customWidth="1"/>
    <col min="124" max="124" width="9" style="1" customWidth="1"/>
    <col min="125" max="125" width="8.81640625" style="1" customWidth="1"/>
    <col min="126" max="126" width="9.1796875" style="10" customWidth="1"/>
    <col min="127" max="127" width="11.54296875" style="1" customWidth="1"/>
    <col min="128" max="129" width="8.81640625" style="1" customWidth="1"/>
    <col min="130" max="130" width="9" style="10" customWidth="1"/>
    <col min="131" max="131" width="11.54296875" style="1" customWidth="1"/>
    <col min="132" max="133" width="8.81640625" style="1" customWidth="1"/>
    <col min="134" max="134" width="9" style="10" customWidth="1"/>
    <col min="135" max="135" width="11.54296875" style="1" customWidth="1"/>
    <col min="136" max="137" width="8.81640625" style="1" customWidth="1"/>
    <col min="138" max="138" width="9" style="1" customWidth="1"/>
    <col min="139" max="139" width="11.54296875" style="1" customWidth="1"/>
    <col min="140" max="141" width="8.81640625" style="1" customWidth="1"/>
    <col min="142" max="142" width="9.1796875" style="10" customWidth="1"/>
    <col min="143" max="143" width="11.54296875" style="1" customWidth="1"/>
    <col min="144" max="145" width="8.81640625" style="1" customWidth="1"/>
    <col min="146" max="146" width="9" style="10" customWidth="1"/>
    <col min="147" max="147" width="11.54296875" style="1" customWidth="1"/>
    <col min="148" max="149" width="8.81640625" style="1" customWidth="1"/>
    <col min="150" max="150" width="9" style="10" customWidth="1"/>
    <col min="151" max="151" width="11.54296875" style="1" customWidth="1"/>
    <col min="152" max="155" width="5.453125" style="68" customWidth="1"/>
    <col min="156" max="156" width="7.1796875" style="68" bestFit="1" customWidth="1"/>
    <col min="157" max="157" width="5.453125" style="68" customWidth="1"/>
    <col min="158" max="158" width="15.54296875" style="68" customWidth="1"/>
    <col min="159" max="164" width="5.453125" style="68" customWidth="1"/>
    <col min="165" max="165" width="15.54296875" style="68" customWidth="1"/>
    <col min="166" max="166" width="5.453125" style="68" customWidth="1"/>
    <col min="167" max="167" width="7.1796875" style="68" bestFit="1" customWidth="1"/>
    <col min="168" max="171" width="5.453125" style="68" customWidth="1"/>
    <col min="172" max="172" width="15.54296875" style="68" customWidth="1"/>
    <col min="173" max="175" width="5.453125" style="68" customWidth="1"/>
    <col min="176" max="176" width="15.54296875" style="68" customWidth="1"/>
    <col min="177" max="177" width="7.1796875" style="68" bestFit="1" customWidth="1"/>
    <col min="178" max="179" width="5.453125" style="68" customWidth="1"/>
    <col min="180" max="180" width="15.54296875" style="68" customWidth="1"/>
    <col min="181" max="183" width="5.453125" style="68" customWidth="1"/>
    <col min="184" max="184" width="15.54296875" style="68" customWidth="1"/>
    <col min="185" max="185" width="15.26953125" style="140" customWidth="1"/>
    <col min="186" max="186" width="14.7265625" style="140" customWidth="1"/>
    <col min="187" max="188" width="14.7265625" style="1" customWidth="1"/>
    <col min="189" max="189" width="8.81640625" style="1" hidden="1" customWidth="1"/>
    <col min="190" max="190" width="0" style="1" hidden="1" customWidth="1"/>
    <col min="191" max="191" width="20.453125" style="1" customWidth="1"/>
    <col min="192" max="192" width="14.7265625" style="1" customWidth="1"/>
    <col min="193" max="16384" width="8.81640625" style="1"/>
  </cols>
  <sheetData>
    <row r="1" spans="1:194" ht="40.75" customHeight="1">
      <c r="A1" s="2" t="s">
        <v>0</v>
      </c>
      <c r="C1" s="55"/>
      <c r="D1" s="56" t="s">
        <v>1</v>
      </c>
      <c r="K1" s="93"/>
      <c r="L1" s="56" t="s">
        <v>212</v>
      </c>
    </row>
    <row r="2" spans="1:194" ht="18.649999999999999" customHeight="1">
      <c r="A2" s="253" t="s">
        <v>2</v>
      </c>
      <c r="B2" s="253" t="s">
        <v>3</v>
      </c>
      <c r="C2" s="275" t="s">
        <v>4</v>
      </c>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t="s">
        <v>5</v>
      </c>
      <c r="BI2" s="275"/>
      <c r="BJ2" s="275"/>
      <c r="BK2" s="275"/>
      <c r="BL2" s="275"/>
      <c r="BM2" s="275"/>
      <c r="BN2" s="275"/>
      <c r="BO2" s="275"/>
      <c r="BP2" s="275"/>
      <c r="BQ2" s="275"/>
      <c r="BR2" s="275"/>
      <c r="BS2" s="275"/>
      <c r="BT2" s="275"/>
      <c r="BU2" s="275"/>
      <c r="BV2" s="275"/>
      <c r="BW2" s="275"/>
      <c r="BX2" s="275"/>
      <c r="BY2" s="275"/>
      <c r="BZ2" s="275"/>
      <c r="CA2" s="275"/>
      <c r="CB2" s="275"/>
      <c r="CC2" s="275"/>
      <c r="CD2" s="275"/>
      <c r="CE2" s="275"/>
      <c r="CF2" s="275"/>
      <c r="CG2" s="275"/>
      <c r="CH2" s="275"/>
      <c r="CI2" s="275"/>
      <c r="CJ2" s="275"/>
      <c r="CK2" s="275"/>
      <c r="CL2" s="275"/>
      <c r="CM2" s="275"/>
      <c r="CN2" s="275"/>
      <c r="CO2" s="275"/>
      <c r="CP2" s="275"/>
      <c r="CQ2" s="275"/>
      <c r="CR2" s="275"/>
      <c r="CS2" s="275"/>
      <c r="CT2" s="275"/>
      <c r="CU2" s="275"/>
      <c r="CV2" s="275"/>
      <c r="CW2" s="275"/>
      <c r="CX2" s="275"/>
      <c r="CY2" s="275"/>
      <c r="CZ2" s="275"/>
      <c r="DA2" s="275"/>
      <c r="DB2" s="275"/>
      <c r="DC2" s="275"/>
      <c r="DD2" s="275"/>
      <c r="DE2" s="275"/>
      <c r="DF2" s="275"/>
      <c r="DG2" s="275"/>
      <c r="DH2" s="275"/>
      <c r="DI2" s="275"/>
      <c r="DJ2" s="275"/>
      <c r="DK2" s="275"/>
      <c r="DL2" s="275"/>
      <c r="DM2" s="275"/>
      <c r="DN2" s="275"/>
      <c r="DO2" s="275"/>
      <c r="DP2" s="275"/>
      <c r="DQ2" s="275"/>
      <c r="DR2" s="275"/>
      <c r="DS2" s="275"/>
      <c r="DT2" s="275"/>
      <c r="DU2" s="275"/>
      <c r="DV2" s="275"/>
      <c r="DW2" s="275"/>
      <c r="DX2" s="275"/>
      <c r="DY2" s="275"/>
      <c r="DZ2" s="275"/>
      <c r="EA2" s="275"/>
      <c r="EB2" s="275"/>
      <c r="EC2" s="275"/>
      <c r="ED2" s="275"/>
      <c r="EE2" s="275"/>
      <c r="EF2" s="275"/>
      <c r="EG2" s="275"/>
      <c r="EH2" s="275"/>
      <c r="EI2" s="275"/>
      <c r="EJ2" s="275"/>
      <c r="EK2" s="275"/>
      <c r="EL2" s="275"/>
      <c r="EM2" s="275"/>
      <c r="EN2" s="275"/>
      <c r="EO2" s="275"/>
      <c r="EP2" s="275"/>
      <c r="EQ2" s="275"/>
      <c r="ER2" s="275"/>
      <c r="ES2" s="275"/>
      <c r="ET2" s="275"/>
      <c r="EU2" s="275"/>
      <c r="EV2" s="230" t="s">
        <v>180</v>
      </c>
      <c r="EW2" s="231"/>
      <c r="EX2" s="231"/>
      <c r="EY2" s="231"/>
      <c r="EZ2" s="231"/>
      <c r="FA2" s="231"/>
      <c r="FB2" s="231"/>
      <c r="FC2" s="231"/>
      <c r="FD2" s="231"/>
      <c r="FE2" s="231"/>
      <c r="FF2" s="231"/>
      <c r="FG2" s="231"/>
      <c r="FH2" s="231"/>
      <c r="FI2" s="231"/>
      <c r="FJ2" s="231"/>
      <c r="FK2" s="231"/>
      <c r="FL2" s="231"/>
      <c r="FM2" s="231"/>
      <c r="FN2" s="231"/>
      <c r="FO2" s="231"/>
      <c r="FP2" s="231"/>
      <c r="FQ2" s="231"/>
      <c r="FR2" s="231"/>
      <c r="FS2" s="231"/>
      <c r="FT2" s="231"/>
      <c r="FU2" s="231"/>
      <c r="FV2" s="231"/>
      <c r="FW2" s="231"/>
      <c r="FX2" s="231"/>
      <c r="FY2" s="231"/>
      <c r="FZ2" s="231"/>
      <c r="GA2" s="231"/>
      <c r="GB2" s="231"/>
    </row>
    <row r="3" spans="1:194" ht="21.65" customHeight="1">
      <c r="A3" s="253"/>
      <c r="B3" s="253"/>
      <c r="C3" s="272" t="s">
        <v>6</v>
      </c>
      <c r="D3" s="272"/>
      <c r="E3" s="272"/>
      <c r="F3" s="272" t="s">
        <v>7</v>
      </c>
      <c r="G3" s="272"/>
      <c r="H3" s="272"/>
      <c r="I3" s="272" t="s">
        <v>8</v>
      </c>
      <c r="J3" s="272"/>
      <c r="K3" s="272"/>
      <c r="L3" s="272" t="s">
        <v>9</v>
      </c>
      <c r="M3" s="272"/>
      <c r="N3" s="272"/>
      <c r="O3" s="272" t="s">
        <v>10</v>
      </c>
      <c r="P3" s="272"/>
      <c r="Q3" s="272"/>
      <c r="R3" s="276" t="s">
        <v>11</v>
      </c>
      <c r="S3" s="272"/>
      <c r="T3" s="272"/>
      <c r="U3" s="276" t="s">
        <v>12</v>
      </c>
      <c r="V3" s="272"/>
      <c r="W3" s="272"/>
      <c r="X3" s="272" t="s">
        <v>13</v>
      </c>
      <c r="Y3" s="272"/>
      <c r="Z3" s="272"/>
      <c r="AA3" s="276" t="s">
        <v>14</v>
      </c>
      <c r="AB3" s="276"/>
      <c r="AC3" s="276"/>
      <c r="AD3" s="338" t="s">
        <v>15</v>
      </c>
      <c r="AE3" s="277"/>
      <c r="AF3" s="277"/>
      <c r="AG3" s="277"/>
      <c r="AH3" s="277"/>
      <c r="AI3" s="277"/>
      <c r="AJ3" s="277"/>
      <c r="AK3" s="277"/>
      <c r="AL3" s="277"/>
      <c r="AM3" s="272" t="s">
        <v>16</v>
      </c>
      <c r="AN3" s="272"/>
      <c r="AO3" s="272"/>
      <c r="AP3" s="272" t="s">
        <v>17</v>
      </c>
      <c r="AQ3" s="272"/>
      <c r="AR3" s="272"/>
      <c r="AS3" s="276" t="s">
        <v>18</v>
      </c>
      <c r="AT3" s="272"/>
      <c r="AU3" s="272"/>
      <c r="AV3" s="276" t="s">
        <v>19</v>
      </c>
      <c r="AW3" s="272"/>
      <c r="AX3" s="272"/>
      <c r="AY3" s="278" t="s">
        <v>20</v>
      </c>
      <c r="AZ3" s="278"/>
      <c r="BA3" s="278"/>
      <c r="BB3" s="272" t="s">
        <v>21</v>
      </c>
      <c r="BC3" s="272"/>
      <c r="BD3" s="272"/>
      <c r="BE3" s="272" t="s">
        <v>22</v>
      </c>
      <c r="BF3" s="272"/>
      <c r="BG3" s="272"/>
      <c r="BH3" s="270" t="s">
        <v>23</v>
      </c>
      <c r="BI3" s="270"/>
      <c r="BJ3" s="270"/>
      <c r="BK3" s="270"/>
      <c r="BL3" s="270" t="s">
        <v>24</v>
      </c>
      <c r="BM3" s="270"/>
      <c r="BN3" s="270"/>
      <c r="BO3" s="270"/>
      <c r="BP3" s="270" t="s">
        <v>25</v>
      </c>
      <c r="BQ3" s="270"/>
      <c r="BR3" s="270"/>
      <c r="BS3" s="270"/>
      <c r="BT3" s="270" t="s">
        <v>26</v>
      </c>
      <c r="BU3" s="270"/>
      <c r="BV3" s="270"/>
      <c r="BW3" s="270"/>
      <c r="BX3" s="270" t="s">
        <v>27</v>
      </c>
      <c r="BY3" s="270"/>
      <c r="BZ3" s="270"/>
      <c r="CA3" s="270"/>
      <c r="CB3" s="270" t="s">
        <v>28</v>
      </c>
      <c r="CC3" s="270"/>
      <c r="CD3" s="270"/>
      <c r="CE3" s="270"/>
      <c r="CF3" s="270" t="s">
        <v>29</v>
      </c>
      <c r="CG3" s="270"/>
      <c r="CH3" s="270"/>
      <c r="CI3" s="270"/>
      <c r="CJ3" s="270" t="s">
        <v>30</v>
      </c>
      <c r="CK3" s="270"/>
      <c r="CL3" s="270"/>
      <c r="CM3" s="270"/>
      <c r="CN3" s="270" t="s">
        <v>31</v>
      </c>
      <c r="CO3" s="270"/>
      <c r="CP3" s="270"/>
      <c r="CQ3" s="270"/>
      <c r="CR3" s="270" t="s">
        <v>32</v>
      </c>
      <c r="CS3" s="270"/>
      <c r="CT3" s="270"/>
      <c r="CU3" s="270"/>
      <c r="CV3" s="270" t="s">
        <v>33</v>
      </c>
      <c r="CW3" s="270"/>
      <c r="CX3" s="270"/>
      <c r="CY3" s="270"/>
      <c r="CZ3" s="271" t="s">
        <v>34</v>
      </c>
      <c r="DA3" s="271"/>
      <c r="DB3" s="271"/>
      <c r="DC3" s="271"/>
      <c r="DD3" s="270" t="s">
        <v>35</v>
      </c>
      <c r="DE3" s="270"/>
      <c r="DF3" s="270"/>
      <c r="DG3" s="270"/>
      <c r="DH3" s="270" t="s">
        <v>36</v>
      </c>
      <c r="DI3" s="270"/>
      <c r="DJ3" s="270"/>
      <c r="DK3" s="270"/>
      <c r="DL3" s="270" t="s">
        <v>37</v>
      </c>
      <c r="DM3" s="270"/>
      <c r="DN3" s="270"/>
      <c r="DO3" s="270"/>
      <c r="DP3" s="270" t="s">
        <v>38</v>
      </c>
      <c r="DQ3" s="270"/>
      <c r="DR3" s="270"/>
      <c r="DS3" s="270"/>
      <c r="DT3" s="271" t="s">
        <v>39</v>
      </c>
      <c r="DU3" s="270"/>
      <c r="DV3" s="270"/>
      <c r="DW3" s="270"/>
      <c r="DX3" s="270" t="s">
        <v>40</v>
      </c>
      <c r="DY3" s="270"/>
      <c r="DZ3" s="270"/>
      <c r="EA3" s="270"/>
      <c r="EB3" s="270" t="s">
        <v>41</v>
      </c>
      <c r="EC3" s="270"/>
      <c r="ED3" s="270"/>
      <c r="EE3" s="270"/>
      <c r="EF3" s="270" t="s">
        <v>42</v>
      </c>
      <c r="EG3" s="270"/>
      <c r="EH3" s="270"/>
      <c r="EI3" s="270"/>
      <c r="EJ3" s="270" t="s">
        <v>43</v>
      </c>
      <c r="EK3" s="270"/>
      <c r="EL3" s="270"/>
      <c r="EM3" s="270"/>
      <c r="EN3" s="270" t="s">
        <v>44</v>
      </c>
      <c r="EO3" s="270"/>
      <c r="EP3" s="270"/>
      <c r="EQ3" s="270"/>
      <c r="ER3" s="270" t="s">
        <v>45</v>
      </c>
      <c r="ES3" s="270"/>
      <c r="ET3" s="270"/>
      <c r="EU3" s="270"/>
      <c r="EV3" s="233" t="s">
        <v>181</v>
      </c>
      <c r="EW3" s="234"/>
      <c r="EX3" s="234"/>
      <c r="EY3" s="234"/>
      <c r="EZ3" s="234"/>
      <c r="FA3" s="234"/>
      <c r="FB3" s="234"/>
      <c r="FC3" s="234"/>
      <c r="FD3" s="234"/>
      <c r="FE3" s="234"/>
      <c r="FF3" s="234"/>
      <c r="FG3" s="234"/>
      <c r="FH3" s="234"/>
      <c r="FI3" s="234"/>
      <c r="FJ3" s="234"/>
      <c r="FK3" s="234"/>
      <c r="FL3" s="234"/>
      <c r="FM3" s="234"/>
      <c r="FN3" s="234"/>
      <c r="FO3" s="234"/>
      <c r="FP3" s="234"/>
      <c r="FQ3" s="233" t="s">
        <v>182</v>
      </c>
      <c r="FR3" s="234"/>
      <c r="FS3" s="234"/>
      <c r="FT3" s="234"/>
      <c r="FU3" s="234"/>
      <c r="FV3" s="234"/>
      <c r="FW3" s="234"/>
      <c r="FX3" s="234"/>
      <c r="FY3" s="234"/>
      <c r="FZ3" s="234"/>
      <c r="GA3" s="234"/>
      <c r="GB3" s="234"/>
    </row>
    <row r="4" spans="1:194" ht="9" customHeight="1">
      <c r="A4" s="253"/>
      <c r="B4" s="253"/>
      <c r="C4" s="272"/>
      <c r="D4" s="272"/>
      <c r="E4" s="272"/>
      <c r="F4" s="272"/>
      <c r="G4" s="272"/>
      <c r="H4" s="272"/>
      <c r="I4" s="272"/>
      <c r="J4" s="272"/>
      <c r="K4" s="272"/>
      <c r="L4" s="272"/>
      <c r="M4" s="272"/>
      <c r="N4" s="272"/>
      <c r="O4" s="272"/>
      <c r="P4" s="272"/>
      <c r="Q4" s="272"/>
      <c r="R4" s="272"/>
      <c r="S4" s="272"/>
      <c r="T4" s="272"/>
      <c r="U4" s="272"/>
      <c r="V4" s="272"/>
      <c r="W4" s="272"/>
      <c r="X4" s="272"/>
      <c r="Y4" s="272"/>
      <c r="Z4" s="272"/>
      <c r="AA4" s="276"/>
      <c r="AB4" s="276"/>
      <c r="AC4" s="276"/>
      <c r="AD4" s="339"/>
      <c r="AE4" s="340"/>
      <c r="AF4" s="340"/>
      <c r="AG4" s="340"/>
      <c r="AH4" s="340"/>
      <c r="AI4" s="340"/>
      <c r="AJ4" s="340"/>
      <c r="AK4" s="340"/>
      <c r="AL4" s="340"/>
      <c r="AM4" s="272"/>
      <c r="AN4" s="272"/>
      <c r="AO4" s="272"/>
      <c r="AP4" s="272"/>
      <c r="AQ4" s="272"/>
      <c r="AR4" s="272"/>
      <c r="AS4" s="272"/>
      <c r="AT4" s="272"/>
      <c r="AU4" s="272"/>
      <c r="AV4" s="272"/>
      <c r="AW4" s="272"/>
      <c r="AX4" s="272"/>
      <c r="AY4" s="278"/>
      <c r="AZ4" s="278"/>
      <c r="BA4" s="278"/>
      <c r="BB4" s="272"/>
      <c r="BC4" s="272"/>
      <c r="BD4" s="272"/>
      <c r="BE4" s="272"/>
      <c r="BF4" s="272"/>
      <c r="BG4" s="272"/>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1"/>
      <c r="DA4" s="271"/>
      <c r="DB4" s="271"/>
      <c r="DC4" s="271"/>
      <c r="DD4" s="270"/>
      <c r="DE4" s="270"/>
      <c r="DF4" s="270"/>
      <c r="DG4" s="270"/>
      <c r="DH4" s="270"/>
      <c r="DI4" s="270"/>
      <c r="DJ4" s="270"/>
      <c r="DK4" s="270"/>
      <c r="DL4" s="270"/>
      <c r="DM4" s="270"/>
      <c r="DN4" s="270"/>
      <c r="DO4" s="270"/>
      <c r="DP4" s="270"/>
      <c r="DQ4" s="270"/>
      <c r="DR4" s="270"/>
      <c r="DS4" s="270"/>
      <c r="DT4" s="270"/>
      <c r="DU4" s="270"/>
      <c r="DV4" s="270"/>
      <c r="DW4" s="270"/>
      <c r="DX4" s="270"/>
      <c r="DY4" s="270"/>
      <c r="DZ4" s="270"/>
      <c r="EA4" s="270"/>
      <c r="EB4" s="270"/>
      <c r="EC4" s="270"/>
      <c r="ED4" s="270"/>
      <c r="EE4" s="270"/>
      <c r="EF4" s="270"/>
      <c r="EG4" s="270"/>
      <c r="EH4" s="270"/>
      <c r="EI4" s="270"/>
      <c r="EJ4" s="270"/>
      <c r="EK4" s="270"/>
      <c r="EL4" s="270"/>
      <c r="EM4" s="270"/>
      <c r="EN4" s="270"/>
      <c r="EO4" s="270"/>
      <c r="EP4" s="270"/>
      <c r="EQ4" s="270"/>
      <c r="ER4" s="270"/>
      <c r="ES4" s="270"/>
      <c r="ET4" s="270"/>
      <c r="EU4" s="270"/>
      <c r="EV4" s="262"/>
      <c r="EW4" s="295"/>
      <c r="EX4" s="295"/>
      <c r="EY4" s="295"/>
      <c r="EZ4" s="295"/>
      <c r="FA4" s="295"/>
      <c r="FB4" s="295"/>
      <c r="FC4" s="295"/>
      <c r="FD4" s="295"/>
      <c r="FE4" s="295"/>
      <c r="FF4" s="295"/>
      <c r="FG4" s="295"/>
      <c r="FH4" s="295"/>
      <c r="FI4" s="295"/>
      <c r="FJ4" s="295"/>
      <c r="FK4" s="295"/>
      <c r="FL4" s="295"/>
      <c r="FM4" s="295"/>
      <c r="FN4" s="295"/>
      <c r="FO4" s="295"/>
      <c r="FP4" s="295"/>
      <c r="FQ4" s="262"/>
      <c r="FR4" s="295"/>
      <c r="FS4" s="295"/>
      <c r="FT4" s="295"/>
      <c r="FU4" s="295"/>
      <c r="FV4" s="295"/>
      <c r="FW4" s="295"/>
      <c r="FX4" s="295"/>
      <c r="FY4" s="295"/>
      <c r="FZ4" s="295"/>
      <c r="GA4" s="295"/>
      <c r="GB4" s="295"/>
    </row>
    <row r="5" spans="1:194" ht="12.65" customHeight="1">
      <c r="A5" s="253"/>
      <c r="B5" s="253"/>
      <c r="C5" s="267" t="s">
        <v>46</v>
      </c>
      <c r="D5" s="266" t="s">
        <v>47</v>
      </c>
      <c r="E5" s="257" t="s">
        <v>48</v>
      </c>
      <c r="F5" s="267" t="s">
        <v>46</v>
      </c>
      <c r="G5" s="266" t="s">
        <v>47</v>
      </c>
      <c r="H5" s="257" t="s">
        <v>48</v>
      </c>
      <c r="I5" s="267" t="s">
        <v>46</v>
      </c>
      <c r="J5" s="266" t="s">
        <v>47</v>
      </c>
      <c r="K5" s="257" t="s">
        <v>48</v>
      </c>
      <c r="L5" s="267" t="s">
        <v>46</v>
      </c>
      <c r="M5" s="266" t="s">
        <v>47</v>
      </c>
      <c r="N5" s="257" t="s">
        <v>48</v>
      </c>
      <c r="O5" s="267" t="s">
        <v>46</v>
      </c>
      <c r="P5" s="266" t="s">
        <v>47</v>
      </c>
      <c r="Q5" s="257" t="s">
        <v>48</v>
      </c>
      <c r="R5" s="267" t="s">
        <v>49</v>
      </c>
      <c r="S5" s="266" t="s">
        <v>47</v>
      </c>
      <c r="T5" s="257" t="s">
        <v>48</v>
      </c>
      <c r="U5" s="267" t="s">
        <v>49</v>
      </c>
      <c r="V5" s="266" t="s">
        <v>47</v>
      </c>
      <c r="W5" s="257" t="s">
        <v>48</v>
      </c>
      <c r="X5" s="267" t="s">
        <v>46</v>
      </c>
      <c r="Y5" s="266" t="s">
        <v>47</v>
      </c>
      <c r="Z5" s="257" t="s">
        <v>48</v>
      </c>
      <c r="AA5" s="267" t="s">
        <v>46</v>
      </c>
      <c r="AB5" s="266" t="s">
        <v>47</v>
      </c>
      <c r="AC5" s="257" t="s">
        <v>48</v>
      </c>
      <c r="AD5" s="273" t="s">
        <v>46</v>
      </c>
      <c r="AE5" s="273"/>
      <c r="AF5" s="273"/>
      <c r="AG5" s="273"/>
      <c r="AH5" s="336" t="s">
        <v>50</v>
      </c>
      <c r="AI5" s="336"/>
      <c r="AJ5" s="268" t="s">
        <v>51</v>
      </c>
      <c r="AK5" s="3"/>
      <c r="AL5" s="257" t="s">
        <v>48</v>
      </c>
      <c r="AM5" s="267" t="s">
        <v>46</v>
      </c>
      <c r="AN5" s="266" t="s">
        <v>47</v>
      </c>
      <c r="AO5" s="257" t="s">
        <v>48</v>
      </c>
      <c r="AP5" s="267" t="s">
        <v>46</v>
      </c>
      <c r="AQ5" s="266" t="s">
        <v>47</v>
      </c>
      <c r="AR5" s="257" t="s">
        <v>48</v>
      </c>
      <c r="AS5" s="267" t="s">
        <v>46</v>
      </c>
      <c r="AT5" s="266" t="s">
        <v>47</v>
      </c>
      <c r="AU5" s="257" t="s">
        <v>48</v>
      </c>
      <c r="AV5" s="267" t="s">
        <v>46</v>
      </c>
      <c r="AW5" s="266" t="s">
        <v>47</v>
      </c>
      <c r="AX5" s="257" t="s">
        <v>48</v>
      </c>
      <c r="AY5" s="267" t="s">
        <v>46</v>
      </c>
      <c r="AZ5" s="266" t="s">
        <v>47</v>
      </c>
      <c r="BA5" s="257" t="s">
        <v>48</v>
      </c>
      <c r="BB5" s="267" t="s">
        <v>46</v>
      </c>
      <c r="BC5" s="266" t="s">
        <v>47</v>
      </c>
      <c r="BD5" s="257" t="s">
        <v>48</v>
      </c>
      <c r="BE5" s="267" t="s">
        <v>46</v>
      </c>
      <c r="BF5" s="266" t="s">
        <v>47</v>
      </c>
      <c r="BG5" s="257" t="s">
        <v>48</v>
      </c>
      <c r="BH5" s="253" t="s">
        <v>52</v>
      </c>
      <c r="BI5" s="253" t="s">
        <v>53</v>
      </c>
      <c r="BJ5" s="255" t="s">
        <v>54</v>
      </c>
      <c r="BK5" s="257" t="s">
        <v>48</v>
      </c>
      <c r="BL5" s="253" t="s">
        <v>52</v>
      </c>
      <c r="BM5" s="253" t="s">
        <v>53</v>
      </c>
      <c r="BN5" s="255" t="s">
        <v>54</v>
      </c>
      <c r="BO5" s="257" t="s">
        <v>48</v>
      </c>
      <c r="BP5" s="253" t="s">
        <v>52</v>
      </c>
      <c r="BQ5" s="253" t="s">
        <v>53</v>
      </c>
      <c r="BR5" s="255" t="s">
        <v>54</v>
      </c>
      <c r="BS5" s="257" t="s">
        <v>48</v>
      </c>
      <c r="BT5" s="253" t="s">
        <v>52</v>
      </c>
      <c r="BU5" s="253" t="s">
        <v>53</v>
      </c>
      <c r="BV5" s="253" t="s">
        <v>54</v>
      </c>
      <c r="BW5" s="257" t="s">
        <v>48</v>
      </c>
      <c r="BX5" s="253" t="s">
        <v>52</v>
      </c>
      <c r="BY5" s="253" t="s">
        <v>53</v>
      </c>
      <c r="BZ5" s="255" t="s">
        <v>54</v>
      </c>
      <c r="CA5" s="257" t="s">
        <v>48</v>
      </c>
      <c r="CB5" s="253" t="s">
        <v>52</v>
      </c>
      <c r="CC5" s="253" t="s">
        <v>53</v>
      </c>
      <c r="CD5" s="264" t="s">
        <v>54</v>
      </c>
      <c r="CE5" s="257" t="s">
        <v>48</v>
      </c>
      <c r="CF5" s="253" t="s">
        <v>52</v>
      </c>
      <c r="CG5" s="253" t="s">
        <v>53</v>
      </c>
      <c r="CH5" s="255" t="s">
        <v>54</v>
      </c>
      <c r="CI5" s="257" t="s">
        <v>48</v>
      </c>
      <c r="CJ5" s="253" t="s">
        <v>52</v>
      </c>
      <c r="CK5" s="253" t="s">
        <v>53</v>
      </c>
      <c r="CL5" s="255" t="s">
        <v>54</v>
      </c>
      <c r="CM5" s="257" t="s">
        <v>48</v>
      </c>
      <c r="CN5" s="253" t="s">
        <v>52</v>
      </c>
      <c r="CO5" s="253" t="s">
        <v>53</v>
      </c>
      <c r="CP5" s="255" t="s">
        <v>54</v>
      </c>
      <c r="CQ5" s="257" t="s">
        <v>48</v>
      </c>
      <c r="CR5" s="253" t="s">
        <v>52</v>
      </c>
      <c r="CS5" s="253" t="s">
        <v>53</v>
      </c>
      <c r="CT5" s="255" t="s">
        <v>54</v>
      </c>
      <c r="CU5" s="257" t="s">
        <v>48</v>
      </c>
      <c r="CV5" s="253" t="s">
        <v>52</v>
      </c>
      <c r="CW5" s="253" t="s">
        <v>53</v>
      </c>
      <c r="CX5" s="255" t="s">
        <v>54</v>
      </c>
      <c r="CY5" s="257" t="s">
        <v>48</v>
      </c>
      <c r="CZ5" s="253" t="s">
        <v>52</v>
      </c>
      <c r="DA5" s="253" t="s">
        <v>53</v>
      </c>
      <c r="DB5" s="255" t="s">
        <v>54</v>
      </c>
      <c r="DC5" s="257" t="s">
        <v>48</v>
      </c>
      <c r="DD5" s="253" t="s">
        <v>52</v>
      </c>
      <c r="DE5" s="253" t="s">
        <v>53</v>
      </c>
      <c r="DF5" s="255" t="s">
        <v>54</v>
      </c>
      <c r="DG5" s="257" t="s">
        <v>48</v>
      </c>
      <c r="DH5" s="253" t="s">
        <v>52</v>
      </c>
      <c r="DI5" s="253" t="s">
        <v>53</v>
      </c>
      <c r="DJ5" s="255" t="s">
        <v>54</v>
      </c>
      <c r="DK5" s="257" t="s">
        <v>48</v>
      </c>
      <c r="DL5" s="253" t="s">
        <v>52</v>
      </c>
      <c r="DM5" s="253" t="s">
        <v>53</v>
      </c>
      <c r="DN5" s="255" t="s">
        <v>54</v>
      </c>
      <c r="DO5" s="257" t="s">
        <v>48</v>
      </c>
      <c r="DP5" s="253" t="s">
        <v>52</v>
      </c>
      <c r="DQ5" s="253" t="s">
        <v>53</v>
      </c>
      <c r="DR5" s="255" t="s">
        <v>54</v>
      </c>
      <c r="DS5" s="257" t="s">
        <v>48</v>
      </c>
      <c r="DT5" s="253" t="s">
        <v>52</v>
      </c>
      <c r="DU5" s="253" t="s">
        <v>53</v>
      </c>
      <c r="DV5" s="255" t="s">
        <v>54</v>
      </c>
      <c r="DW5" s="257" t="s">
        <v>48</v>
      </c>
      <c r="DX5" s="253" t="s">
        <v>52</v>
      </c>
      <c r="DY5" s="253" t="s">
        <v>53</v>
      </c>
      <c r="DZ5" s="255" t="s">
        <v>54</v>
      </c>
      <c r="EA5" s="257" t="s">
        <v>48</v>
      </c>
      <c r="EB5" s="253" t="s">
        <v>52</v>
      </c>
      <c r="EC5" s="253" t="s">
        <v>53</v>
      </c>
      <c r="ED5" s="255" t="s">
        <v>54</v>
      </c>
      <c r="EE5" s="257" t="s">
        <v>48</v>
      </c>
      <c r="EF5" s="253" t="s">
        <v>52</v>
      </c>
      <c r="EG5" s="253" t="s">
        <v>53</v>
      </c>
      <c r="EH5" s="253" t="s">
        <v>54</v>
      </c>
      <c r="EI5" s="257" t="s">
        <v>48</v>
      </c>
      <c r="EJ5" s="253" t="s">
        <v>52</v>
      </c>
      <c r="EK5" s="253" t="s">
        <v>53</v>
      </c>
      <c r="EL5" s="255" t="s">
        <v>54</v>
      </c>
      <c r="EM5" s="257" t="s">
        <v>48</v>
      </c>
      <c r="EN5" s="253" t="s">
        <v>52</v>
      </c>
      <c r="EO5" s="253" t="s">
        <v>53</v>
      </c>
      <c r="EP5" s="255" t="s">
        <v>54</v>
      </c>
      <c r="EQ5" s="257" t="s">
        <v>48</v>
      </c>
      <c r="ER5" s="253" t="s">
        <v>52</v>
      </c>
      <c r="ES5" s="253" t="s">
        <v>53</v>
      </c>
      <c r="ET5" s="255" t="s">
        <v>54</v>
      </c>
      <c r="EU5" s="257" t="s">
        <v>48</v>
      </c>
      <c r="EV5" s="296" t="s">
        <v>183</v>
      </c>
      <c r="EW5" s="297"/>
      <c r="EX5" s="297"/>
      <c r="EY5" s="297"/>
      <c r="EZ5" s="297"/>
      <c r="FA5" s="297"/>
      <c r="FB5" s="297"/>
      <c r="FC5" s="300" t="s">
        <v>184</v>
      </c>
      <c r="FD5" s="301"/>
      <c r="FE5" s="301"/>
      <c r="FF5" s="301"/>
      <c r="FG5" s="301"/>
      <c r="FH5" s="301"/>
      <c r="FI5" s="301"/>
      <c r="FJ5" s="304" t="s">
        <v>185</v>
      </c>
      <c r="FK5" s="305"/>
      <c r="FL5" s="305"/>
      <c r="FM5" s="305"/>
      <c r="FN5" s="305"/>
      <c r="FO5" s="305"/>
      <c r="FP5" s="305"/>
      <c r="FQ5" s="308" t="s">
        <v>183</v>
      </c>
      <c r="FR5" s="309"/>
      <c r="FS5" s="309"/>
      <c r="FT5" s="309"/>
      <c r="FU5" s="331" t="s">
        <v>184</v>
      </c>
      <c r="FV5" s="332"/>
      <c r="FW5" s="332"/>
      <c r="FX5" s="332"/>
      <c r="FY5" s="304" t="s">
        <v>185</v>
      </c>
      <c r="FZ5" s="305"/>
      <c r="GA5" s="305"/>
      <c r="GB5" s="305"/>
    </row>
    <row r="6" spans="1:194">
      <c r="A6" s="253"/>
      <c r="B6" s="253"/>
      <c r="C6" s="267"/>
      <c r="D6" s="266"/>
      <c r="E6" s="258"/>
      <c r="F6" s="267"/>
      <c r="G6" s="266"/>
      <c r="H6" s="258"/>
      <c r="I6" s="267"/>
      <c r="J6" s="266"/>
      <c r="K6" s="258"/>
      <c r="L6" s="267"/>
      <c r="M6" s="266"/>
      <c r="N6" s="258"/>
      <c r="O6" s="267"/>
      <c r="P6" s="266"/>
      <c r="Q6" s="258"/>
      <c r="R6" s="267"/>
      <c r="S6" s="266"/>
      <c r="T6" s="258"/>
      <c r="U6" s="267"/>
      <c r="V6" s="266"/>
      <c r="W6" s="258"/>
      <c r="X6" s="267"/>
      <c r="Y6" s="266"/>
      <c r="Z6" s="258"/>
      <c r="AA6" s="267"/>
      <c r="AB6" s="266"/>
      <c r="AC6" s="258"/>
      <c r="AD6" s="273"/>
      <c r="AE6" s="273"/>
      <c r="AF6" s="273"/>
      <c r="AG6" s="273"/>
      <c r="AH6" s="336"/>
      <c r="AI6" s="336"/>
      <c r="AJ6" s="268"/>
      <c r="AK6" s="4"/>
      <c r="AL6" s="258"/>
      <c r="AM6" s="267"/>
      <c r="AN6" s="266"/>
      <c r="AO6" s="258"/>
      <c r="AP6" s="267"/>
      <c r="AQ6" s="266"/>
      <c r="AR6" s="258"/>
      <c r="AS6" s="267"/>
      <c r="AT6" s="266"/>
      <c r="AU6" s="258"/>
      <c r="AV6" s="267"/>
      <c r="AW6" s="266"/>
      <c r="AX6" s="258"/>
      <c r="AY6" s="267"/>
      <c r="AZ6" s="266"/>
      <c r="BA6" s="258"/>
      <c r="BB6" s="267"/>
      <c r="BC6" s="266"/>
      <c r="BD6" s="258"/>
      <c r="BE6" s="267"/>
      <c r="BF6" s="266"/>
      <c r="BG6" s="258"/>
      <c r="BH6" s="253"/>
      <c r="BI6" s="253"/>
      <c r="BJ6" s="255"/>
      <c r="BK6" s="258"/>
      <c r="BL6" s="253"/>
      <c r="BM6" s="253"/>
      <c r="BN6" s="255"/>
      <c r="BO6" s="258"/>
      <c r="BP6" s="253"/>
      <c r="BQ6" s="253"/>
      <c r="BR6" s="255"/>
      <c r="BS6" s="258"/>
      <c r="BT6" s="253"/>
      <c r="BU6" s="253"/>
      <c r="BV6" s="253"/>
      <c r="BW6" s="258"/>
      <c r="BX6" s="253"/>
      <c r="BY6" s="253"/>
      <c r="BZ6" s="255"/>
      <c r="CA6" s="258"/>
      <c r="CB6" s="253"/>
      <c r="CC6" s="253"/>
      <c r="CD6" s="264"/>
      <c r="CE6" s="258"/>
      <c r="CF6" s="253"/>
      <c r="CG6" s="253"/>
      <c r="CH6" s="255"/>
      <c r="CI6" s="258"/>
      <c r="CJ6" s="253"/>
      <c r="CK6" s="253"/>
      <c r="CL6" s="255"/>
      <c r="CM6" s="258"/>
      <c r="CN6" s="253"/>
      <c r="CO6" s="253"/>
      <c r="CP6" s="255"/>
      <c r="CQ6" s="258"/>
      <c r="CR6" s="253"/>
      <c r="CS6" s="253"/>
      <c r="CT6" s="255"/>
      <c r="CU6" s="258"/>
      <c r="CV6" s="253"/>
      <c r="CW6" s="253"/>
      <c r="CX6" s="255"/>
      <c r="CY6" s="258"/>
      <c r="CZ6" s="253"/>
      <c r="DA6" s="253"/>
      <c r="DB6" s="255"/>
      <c r="DC6" s="258"/>
      <c r="DD6" s="253"/>
      <c r="DE6" s="253"/>
      <c r="DF6" s="255"/>
      <c r="DG6" s="258"/>
      <c r="DH6" s="253"/>
      <c r="DI6" s="253"/>
      <c r="DJ6" s="255"/>
      <c r="DK6" s="258"/>
      <c r="DL6" s="253"/>
      <c r="DM6" s="253"/>
      <c r="DN6" s="255"/>
      <c r="DO6" s="258"/>
      <c r="DP6" s="253"/>
      <c r="DQ6" s="253"/>
      <c r="DR6" s="255"/>
      <c r="DS6" s="258"/>
      <c r="DT6" s="253"/>
      <c r="DU6" s="253"/>
      <c r="DV6" s="255"/>
      <c r="DW6" s="258"/>
      <c r="DX6" s="253"/>
      <c r="DY6" s="253"/>
      <c r="DZ6" s="255"/>
      <c r="EA6" s="258"/>
      <c r="EB6" s="253"/>
      <c r="EC6" s="253"/>
      <c r="ED6" s="255"/>
      <c r="EE6" s="258"/>
      <c r="EF6" s="253"/>
      <c r="EG6" s="253"/>
      <c r="EH6" s="253"/>
      <c r="EI6" s="258"/>
      <c r="EJ6" s="253"/>
      <c r="EK6" s="253"/>
      <c r="EL6" s="255"/>
      <c r="EM6" s="258"/>
      <c r="EN6" s="253"/>
      <c r="EO6" s="253"/>
      <c r="EP6" s="255"/>
      <c r="EQ6" s="258"/>
      <c r="ER6" s="253"/>
      <c r="ES6" s="253"/>
      <c r="ET6" s="255"/>
      <c r="EU6" s="258"/>
      <c r="EV6" s="298"/>
      <c r="EW6" s="299"/>
      <c r="EX6" s="299"/>
      <c r="EY6" s="299"/>
      <c r="EZ6" s="299"/>
      <c r="FA6" s="299"/>
      <c r="FB6" s="299"/>
      <c r="FC6" s="302"/>
      <c r="FD6" s="303"/>
      <c r="FE6" s="303"/>
      <c r="FF6" s="303"/>
      <c r="FG6" s="303"/>
      <c r="FH6" s="303"/>
      <c r="FI6" s="303"/>
      <c r="FJ6" s="306"/>
      <c r="FK6" s="307"/>
      <c r="FL6" s="307"/>
      <c r="FM6" s="307"/>
      <c r="FN6" s="307"/>
      <c r="FO6" s="307"/>
      <c r="FP6" s="307"/>
      <c r="FQ6" s="310"/>
      <c r="FR6" s="311"/>
      <c r="FS6" s="311"/>
      <c r="FT6" s="311"/>
      <c r="FU6" s="333"/>
      <c r="FV6" s="334"/>
      <c r="FW6" s="334"/>
      <c r="FX6" s="334"/>
      <c r="FY6" s="306"/>
      <c r="FZ6" s="307"/>
      <c r="GA6" s="307"/>
      <c r="GB6" s="307"/>
    </row>
    <row r="7" spans="1:194" ht="41.15" customHeight="1">
      <c r="A7" s="253"/>
      <c r="B7" s="253"/>
      <c r="C7" s="267"/>
      <c r="D7" s="266"/>
      <c r="E7" s="258"/>
      <c r="F7" s="267"/>
      <c r="G7" s="266"/>
      <c r="H7" s="258"/>
      <c r="I7" s="267"/>
      <c r="J7" s="266"/>
      <c r="K7" s="258"/>
      <c r="L7" s="267"/>
      <c r="M7" s="266"/>
      <c r="N7" s="258"/>
      <c r="O7" s="267"/>
      <c r="P7" s="266"/>
      <c r="Q7" s="258"/>
      <c r="R7" s="267"/>
      <c r="S7" s="266"/>
      <c r="T7" s="258"/>
      <c r="U7" s="267"/>
      <c r="V7" s="266"/>
      <c r="W7" s="258"/>
      <c r="X7" s="267"/>
      <c r="Y7" s="266"/>
      <c r="Z7" s="258"/>
      <c r="AA7" s="267"/>
      <c r="AB7" s="266"/>
      <c r="AC7" s="258"/>
      <c r="AD7" s="273"/>
      <c r="AE7" s="273"/>
      <c r="AF7" s="273"/>
      <c r="AG7" s="273"/>
      <c r="AH7" s="336"/>
      <c r="AI7" s="336"/>
      <c r="AJ7" s="268"/>
      <c r="AK7" s="5"/>
      <c r="AL7" s="258"/>
      <c r="AM7" s="267"/>
      <c r="AN7" s="266"/>
      <c r="AO7" s="258"/>
      <c r="AP7" s="267"/>
      <c r="AQ7" s="266"/>
      <c r="AR7" s="258"/>
      <c r="AS7" s="267"/>
      <c r="AT7" s="266"/>
      <c r="AU7" s="258"/>
      <c r="AV7" s="267"/>
      <c r="AW7" s="266"/>
      <c r="AX7" s="258"/>
      <c r="AY7" s="267"/>
      <c r="AZ7" s="266"/>
      <c r="BA7" s="258"/>
      <c r="BB7" s="267"/>
      <c r="BC7" s="266"/>
      <c r="BD7" s="258"/>
      <c r="BE7" s="267"/>
      <c r="BF7" s="266"/>
      <c r="BG7" s="258"/>
      <c r="BH7" s="253"/>
      <c r="BI7" s="253"/>
      <c r="BJ7" s="255"/>
      <c r="BK7" s="258"/>
      <c r="BL7" s="253"/>
      <c r="BM7" s="253"/>
      <c r="BN7" s="255"/>
      <c r="BO7" s="258"/>
      <c r="BP7" s="253"/>
      <c r="BQ7" s="253"/>
      <c r="BR7" s="255"/>
      <c r="BS7" s="258"/>
      <c r="BT7" s="253"/>
      <c r="BU7" s="253"/>
      <c r="BV7" s="253"/>
      <c r="BW7" s="258"/>
      <c r="BX7" s="253"/>
      <c r="BY7" s="253"/>
      <c r="BZ7" s="255"/>
      <c r="CA7" s="258"/>
      <c r="CB7" s="253"/>
      <c r="CC7" s="253"/>
      <c r="CD7" s="264"/>
      <c r="CE7" s="258"/>
      <c r="CF7" s="253"/>
      <c r="CG7" s="253"/>
      <c r="CH7" s="255"/>
      <c r="CI7" s="258"/>
      <c r="CJ7" s="253"/>
      <c r="CK7" s="253"/>
      <c r="CL7" s="255"/>
      <c r="CM7" s="258"/>
      <c r="CN7" s="253"/>
      <c r="CO7" s="253"/>
      <c r="CP7" s="255"/>
      <c r="CQ7" s="258"/>
      <c r="CR7" s="253"/>
      <c r="CS7" s="253"/>
      <c r="CT7" s="255"/>
      <c r="CU7" s="258"/>
      <c r="CV7" s="253"/>
      <c r="CW7" s="253"/>
      <c r="CX7" s="255"/>
      <c r="CY7" s="258"/>
      <c r="CZ7" s="253"/>
      <c r="DA7" s="253"/>
      <c r="DB7" s="255"/>
      <c r="DC7" s="258"/>
      <c r="DD7" s="253"/>
      <c r="DE7" s="253"/>
      <c r="DF7" s="255"/>
      <c r="DG7" s="258"/>
      <c r="DH7" s="253"/>
      <c r="DI7" s="253"/>
      <c r="DJ7" s="255"/>
      <c r="DK7" s="258"/>
      <c r="DL7" s="253"/>
      <c r="DM7" s="253"/>
      <c r="DN7" s="255"/>
      <c r="DO7" s="258"/>
      <c r="DP7" s="253"/>
      <c r="DQ7" s="253"/>
      <c r="DR7" s="255"/>
      <c r="DS7" s="258"/>
      <c r="DT7" s="253"/>
      <c r="DU7" s="253"/>
      <c r="DV7" s="255"/>
      <c r="DW7" s="258"/>
      <c r="DX7" s="253"/>
      <c r="DY7" s="253"/>
      <c r="DZ7" s="255"/>
      <c r="EA7" s="258"/>
      <c r="EB7" s="253"/>
      <c r="EC7" s="253"/>
      <c r="ED7" s="255"/>
      <c r="EE7" s="258"/>
      <c r="EF7" s="253"/>
      <c r="EG7" s="253"/>
      <c r="EH7" s="253"/>
      <c r="EI7" s="258"/>
      <c r="EJ7" s="253"/>
      <c r="EK7" s="253"/>
      <c r="EL7" s="255"/>
      <c r="EM7" s="258"/>
      <c r="EN7" s="253"/>
      <c r="EO7" s="253"/>
      <c r="EP7" s="255"/>
      <c r="EQ7" s="258"/>
      <c r="ER7" s="253"/>
      <c r="ES7" s="253"/>
      <c r="ET7" s="255"/>
      <c r="EU7" s="258"/>
      <c r="EV7" s="71" t="s">
        <v>55</v>
      </c>
      <c r="EW7" s="71" t="s">
        <v>56</v>
      </c>
      <c r="EX7" s="71" t="s">
        <v>57</v>
      </c>
      <c r="EY7" s="71" t="s">
        <v>58</v>
      </c>
      <c r="EZ7" s="71" t="s">
        <v>59</v>
      </c>
      <c r="FA7" s="71" t="s">
        <v>60</v>
      </c>
      <c r="FB7" s="71" t="s">
        <v>186</v>
      </c>
      <c r="FC7" s="72" t="s">
        <v>55</v>
      </c>
      <c r="FD7" s="72" t="s">
        <v>56</v>
      </c>
      <c r="FE7" s="72" t="s">
        <v>57</v>
      </c>
      <c r="FF7" s="72" t="s">
        <v>58</v>
      </c>
      <c r="FG7" s="72" t="s">
        <v>59</v>
      </c>
      <c r="FH7" s="72" t="s">
        <v>60</v>
      </c>
      <c r="FI7" s="72" t="s">
        <v>186</v>
      </c>
      <c r="FJ7" s="73" t="s">
        <v>55</v>
      </c>
      <c r="FK7" s="73" t="s">
        <v>56</v>
      </c>
      <c r="FL7" s="73" t="s">
        <v>57</v>
      </c>
      <c r="FM7" s="73" t="s">
        <v>58</v>
      </c>
      <c r="FN7" s="73" t="s">
        <v>59</v>
      </c>
      <c r="FO7" s="73" t="s">
        <v>60</v>
      </c>
      <c r="FP7" s="73" t="s">
        <v>186</v>
      </c>
      <c r="FQ7" s="74" t="s">
        <v>55</v>
      </c>
      <c r="FR7" s="74" t="s">
        <v>56</v>
      </c>
      <c r="FS7" s="74" t="s">
        <v>57</v>
      </c>
      <c r="FT7" s="74" t="s">
        <v>58</v>
      </c>
      <c r="FU7" s="75" t="s">
        <v>55</v>
      </c>
      <c r="FV7" s="75" t="s">
        <v>56</v>
      </c>
      <c r="FW7" s="75" t="s">
        <v>57</v>
      </c>
      <c r="FX7" s="75" t="s">
        <v>58</v>
      </c>
      <c r="FY7" s="76" t="s">
        <v>55</v>
      </c>
      <c r="FZ7" s="76" t="s">
        <v>56</v>
      </c>
      <c r="GA7" s="76" t="s">
        <v>57</v>
      </c>
      <c r="GB7" s="76" t="s">
        <v>58</v>
      </c>
    </row>
    <row r="8" spans="1:194" ht="183" customHeight="1" thickBot="1">
      <c r="A8" s="254"/>
      <c r="B8" s="254"/>
      <c r="C8" s="12" t="s">
        <v>61</v>
      </c>
      <c r="D8" s="257"/>
      <c r="E8" s="258"/>
      <c r="F8" s="12" t="s">
        <v>61</v>
      </c>
      <c r="G8" s="257"/>
      <c r="H8" s="258"/>
      <c r="I8" s="12" t="s">
        <v>61</v>
      </c>
      <c r="J8" s="257"/>
      <c r="K8" s="258"/>
      <c r="L8" s="12" t="s">
        <v>61</v>
      </c>
      <c r="M8" s="257"/>
      <c r="N8" s="258"/>
      <c r="O8" s="12" t="s">
        <v>61</v>
      </c>
      <c r="P8" s="257"/>
      <c r="Q8" s="258"/>
      <c r="R8" s="12" t="s">
        <v>61</v>
      </c>
      <c r="S8" s="257"/>
      <c r="T8" s="258"/>
      <c r="U8" s="12" t="s">
        <v>61</v>
      </c>
      <c r="V8" s="257"/>
      <c r="W8" s="258"/>
      <c r="X8" s="12" t="s">
        <v>61</v>
      </c>
      <c r="Y8" s="257"/>
      <c r="Z8" s="258"/>
      <c r="AA8" s="12" t="s">
        <v>61</v>
      </c>
      <c r="AB8" s="257"/>
      <c r="AC8" s="258"/>
      <c r="AD8" s="43" t="s">
        <v>62</v>
      </c>
      <c r="AE8" s="43" t="s">
        <v>63</v>
      </c>
      <c r="AF8" s="43" t="s">
        <v>64</v>
      </c>
      <c r="AG8" s="43" t="s">
        <v>61</v>
      </c>
      <c r="AH8" s="44" t="s">
        <v>65</v>
      </c>
      <c r="AI8" s="44" t="s">
        <v>66</v>
      </c>
      <c r="AJ8" s="269"/>
      <c r="AK8" s="45" t="s">
        <v>67</v>
      </c>
      <c r="AL8" s="258"/>
      <c r="AM8" s="12" t="s">
        <v>61</v>
      </c>
      <c r="AN8" s="257"/>
      <c r="AO8" s="258"/>
      <c r="AP8" s="12" t="s">
        <v>61</v>
      </c>
      <c r="AQ8" s="257"/>
      <c r="AR8" s="258"/>
      <c r="AS8" s="12" t="s">
        <v>61</v>
      </c>
      <c r="AT8" s="257"/>
      <c r="AU8" s="258"/>
      <c r="AV8" s="12" t="s">
        <v>61</v>
      </c>
      <c r="AW8" s="257"/>
      <c r="AX8" s="258"/>
      <c r="AY8" s="12" t="s">
        <v>61</v>
      </c>
      <c r="AZ8" s="257"/>
      <c r="BA8" s="258"/>
      <c r="BB8" s="12" t="s">
        <v>61</v>
      </c>
      <c r="BC8" s="257"/>
      <c r="BD8" s="258"/>
      <c r="BE8" s="12" t="s">
        <v>61</v>
      </c>
      <c r="BF8" s="257"/>
      <c r="BG8" s="258"/>
      <c r="BH8" s="254"/>
      <c r="BI8" s="254"/>
      <c r="BJ8" s="256"/>
      <c r="BK8" s="258"/>
      <c r="BL8" s="254"/>
      <c r="BM8" s="254"/>
      <c r="BN8" s="256"/>
      <c r="BO8" s="258"/>
      <c r="BP8" s="254"/>
      <c r="BQ8" s="254"/>
      <c r="BR8" s="256"/>
      <c r="BS8" s="258"/>
      <c r="BT8" s="254"/>
      <c r="BU8" s="254"/>
      <c r="BV8" s="254"/>
      <c r="BW8" s="258"/>
      <c r="BX8" s="254"/>
      <c r="BY8" s="254"/>
      <c r="BZ8" s="256"/>
      <c r="CA8" s="258"/>
      <c r="CB8" s="254"/>
      <c r="CC8" s="254"/>
      <c r="CD8" s="265"/>
      <c r="CE8" s="258"/>
      <c r="CF8" s="254"/>
      <c r="CG8" s="254"/>
      <c r="CH8" s="256"/>
      <c r="CI8" s="258"/>
      <c r="CJ8" s="254"/>
      <c r="CK8" s="254"/>
      <c r="CL8" s="256"/>
      <c r="CM8" s="258"/>
      <c r="CN8" s="254"/>
      <c r="CO8" s="254"/>
      <c r="CP8" s="256"/>
      <c r="CQ8" s="258"/>
      <c r="CR8" s="254"/>
      <c r="CS8" s="254"/>
      <c r="CT8" s="256"/>
      <c r="CU8" s="258"/>
      <c r="CV8" s="254"/>
      <c r="CW8" s="254"/>
      <c r="CX8" s="256"/>
      <c r="CY8" s="258"/>
      <c r="CZ8" s="254"/>
      <c r="DA8" s="254"/>
      <c r="DB8" s="256"/>
      <c r="DC8" s="258"/>
      <c r="DD8" s="254"/>
      <c r="DE8" s="254"/>
      <c r="DF8" s="256"/>
      <c r="DG8" s="258"/>
      <c r="DH8" s="254"/>
      <c r="DI8" s="254"/>
      <c r="DJ8" s="256"/>
      <c r="DK8" s="258"/>
      <c r="DL8" s="254"/>
      <c r="DM8" s="254"/>
      <c r="DN8" s="256"/>
      <c r="DO8" s="258"/>
      <c r="DP8" s="254"/>
      <c r="DQ8" s="254"/>
      <c r="DR8" s="256"/>
      <c r="DS8" s="258"/>
      <c r="DT8" s="254"/>
      <c r="DU8" s="254"/>
      <c r="DV8" s="256"/>
      <c r="DW8" s="258"/>
      <c r="DX8" s="254"/>
      <c r="DY8" s="254"/>
      <c r="DZ8" s="256"/>
      <c r="EA8" s="258"/>
      <c r="EB8" s="254"/>
      <c r="EC8" s="254"/>
      <c r="ED8" s="256"/>
      <c r="EE8" s="258"/>
      <c r="EF8" s="254"/>
      <c r="EG8" s="254"/>
      <c r="EH8" s="254"/>
      <c r="EI8" s="258"/>
      <c r="EJ8" s="254"/>
      <c r="EK8" s="254"/>
      <c r="EL8" s="256"/>
      <c r="EM8" s="258"/>
      <c r="EN8" s="254"/>
      <c r="EO8" s="254"/>
      <c r="EP8" s="256"/>
      <c r="EQ8" s="258"/>
      <c r="ER8" s="254"/>
      <c r="ES8" s="254"/>
      <c r="ET8" s="256"/>
      <c r="EU8" s="258"/>
      <c r="EV8" s="285" t="s">
        <v>68</v>
      </c>
      <c r="EW8" s="285" t="s">
        <v>69</v>
      </c>
      <c r="EX8" s="285" t="s">
        <v>70</v>
      </c>
      <c r="EY8" s="285" t="s">
        <v>71</v>
      </c>
      <c r="EZ8" s="285" t="s">
        <v>72</v>
      </c>
      <c r="FA8" s="285" t="s">
        <v>187</v>
      </c>
      <c r="FB8" s="285" t="s">
        <v>188</v>
      </c>
      <c r="FC8" s="291" t="s">
        <v>68</v>
      </c>
      <c r="FD8" s="291" t="s">
        <v>69</v>
      </c>
      <c r="FE8" s="291" t="s">
        <v>70</v>
      </c>
      <c r="FF8" s="291" t="s">
        <v>71</v>
      </c>
      <c r="FG8" s="291" t="s">
        <v>72</v>
      </c>
      <c r="FH8" s="291" t="s">
        <v>187</v>
      </c>
      <c r="FI8" s="291" t="s">
        <v>188</v>
      </c>
      <c r="FJ8" s="287" t="s">
        <v>68</v>
      </c>
      <c r="FK8" s="287" t="s">
        <v>69</v>
      </c>
      <c r="FL8" s="287" t="s">
        <v>70</v>
      </c>
      <c r="FM8" s="287" t="s">
        <v>71</v>
      </c>
      <c r="FN8" s="287" t="s">
        <v>72</v>
      </c>
      <c r="FO8" s="287" t="s">
        <v>187</v>
      </c>
      <c r="FP8" s="287" t="s">
        <v>188</v>
      </c>
      <c r="FQ8" s="285" t="s">
        <v>73</v>
      </c>
      <c r="FR8" s="285" t="s">
        <v>74</v>
      </c>
      <c r="FS8" s="285" t="s">
        <v>75</v>
      </c>
      <c r="FT8" s="285" t="s">
        <v>189</v>
      </c>
      <c r="FU8" s="291" t="s">
        <v>73</v>
      </c>
      <c r="FV8" s="291" t="s">
        <v>74</v>
      </c>
      <c r="FW8" s="291" t="s">
        <v>75</v>
      </c>
      <c r="FX8" s="291" t="s">
        <v>189</v>
      </c>
      <c r="FY8" s="287" t="s">
        <v>73</v>
      </c>
      <c r="FZ8" s="287" t="s">
        <v>74</v>
      </c>
      <c r="GA8" s="287" t="s">
        <v>75</v>
      </c>
      <c r="GB8" s="287" t="s">
        <v>189</v>
      </c>
      <c r="GC8" s="279" t="s">
        <v>227</v>
      </c>
      <c r="GD8" s="280"/>
      <c r="GE8" s="281" t="s">
        <v>228</v>
      </c>
      <c r="GF8" s="282"/>
      <c r="GI8" s="337" t="s">
        <v>242</v>
      </c>
      <c r="GJ8" s="337"/>
    </row>
    <row r="9" spans="1:194" ht="21" customHeight="1" thickTop="1">
      <c r="A9" s="13"/>
      <c r="B9" s="13"/>
      <c r="C9" s="14"/>
      <c r="D9" s="8"/>
      <c r="E9" s="259"/>
      <c r="F9" s="14"/>
      <c r="G9" s="8"/>
      <c r="H9" s="259"/>
      <c r="I9" s="14"/>
      <c r="J9" s="8"/>
      <c r="K9" s="259"/>
      <c r="L9" s="14"/>
      <c r="M9" s="8"/>
      <c r="N9" s="259"/>
      <c r="O9" s="14"/>
      <c r="P9" s="8"/>
      <c r="Q9" s="259"/>
      <c r="R9" s="14"/>
      <c r="S9" s="8"/>
      <c r="T9" s="259"/>
      <c r="U9" s="14"/>
      <c r="V9" s="8"/>
      <c r="W9" s="259"/>
      <c r="X9" s="14"/>
      <c r="Y9" s="8"/>
      <c r="Z9" s="259"/>
      <c r="AA9" s="14"/>
      <c r="AB9" s="8"/>
      <c r="AC9" s="259"/>
      <c r="AD9" s="46"/>
      <c r="AE9" s="46"/>
      <c r="AG9" s="53"/>
      <c r="AH9" s="53"/>
      <c r="AI9" s="47"/>
      <c r="AJ9" s="15"/>
      <c r="AK9" s="48"/>
      <c r="AL9" s="259"/>
      <c r="AM9" s="14"/>
      <c r="AN9" s="8"/>
      <c r="AO9" s="259"/>
      <c r="AP9" s="14"/>
      <c r="AQ9" s="8"/>
      <c r="AR9" s="259"/>
      <c r="AS9" s="14"/>
      <c r="AT9" s="8"/>
      <c r="AU9" s="259"/>
      <c r="AV9" s="14"/>
      <c r="AW9" s="8"/>
      <c r="AX9" s="259"/>
      <c r="AY9" s="14"/>
      <c r="AZ9" s="8"/>
      <c r="BA9" s="259"/>
      <c r="BB9" s="14"/>
      <c r="BC9" s="8"/>
      <c r="BD9" s="259"/>
      <c r="BE9" s="14"/>
      <c r="BF9" s="8"/>
      <c r="BG9" s="259"/>
      <c r="BH9" s="13"/>
      <c r="BI9" s="13"/>
      <c r="BJ9" s="16"/>
      <c r="BK9" s="259"/>
      <c r="BL9" s="13"/>
      <c r="BM9" s="13"/>
      <c r="BN9" s="16"/>
      <c r="BO9" s="259"/>
      <c r="BP9" s="13"/>
      <c r="BQ9" s="13"/>
      <c r="BR9" s="16"/>
      <c r="BS9" s="259"/>
      <c r="BT9" s="13"/>
      <c r="BU9" s="13"/>
      <c r="BV9" s="13"/>
      <c r="BW9" s="259"/>
      <c r="BX9" s="13"/>
      <c r="BY9" s="13"/>
      <c r="BZ9" s="16"/>
      <c r="CA9" s="259"/>
      <c r="CB9" s="13"/>
      <c r="CC9" s="13"/>
      <c r="CD9" s="17"/>
      <c r="CE9" s="259"/>
      <c r="CF9" s="13"/>
      <c r="CG9" s="13"/>
      <c r="CH9" s="16"/>
      <c r="CI9" s="259"/>
      <c r="CJ9" s="13"/>
      <c r="CK9" s="13"/>
      <c r="CL9" s="16"/>
      <c r="CM9" s="259"/>
      <c r="CN9" s="13"/>
      <c r="CO9" s="13"/>
      <c r="CP9" s="16"/>
      <c r="CQ9" s="259"/>
      <c r="CR9" s="13"/>
      <c r="CS9" s="13"/>
      <c r="CT9" s="16"/>
      <c r="CU9" s="259"/>
      <c r="CV9" s="13"/>
      <c r="CW9" s="13"/>
      <c r="CX9" s="16"/>
      <c r="CY9" s="259"/>
      <c r="CZ9" s="13"/>
      <c r="DA9" s="13"/>
      <c r="DB9" s="16"/>
      <c r="DC9" s="259"/>
      <c r="DD9" s="13"/>
      <c r="DE9" s="13"/>
      <c r="DF9" s="16"/>
      <c r="DG9" s="259"/>
      <c r="DH9" s="13"/>
      <c r="DI9" s="13"/>
      <c r="DJ9" s="16"/>
      <c r="DK9" s="259"/>
      <c r="DL9" s="13"/>
      <c r="DM9" s="13"/>
      <c r="DN9" s="16"/>
      <c r="DO9" s="259"/>
      <c r="DP9" s="13"/>
      <c r="DQ9" s="13"/>
      <c r="DR9" s="16"/>
      <c r="DS9" s="259"/>
      <c r="DT9" s="13"/>
      <c r="DU9" s="13"/>
      <c r="DV9" s="16"/>
      <c r="DW9" s="259"/>
      <c r="DX9" s="13"/>
      <c r="DY9" s="13"/>
      <c r="DZ9" s="16"/>
      <c r="EA9" s="259"/>
      <c r="EB9" s="13"/>
      <c r="EC9" s="13"/>
      <c r="ED9" s="16"/>
      <c r="EE9" s="259"/>
      <c r="EF9" s="13"/>
      <c r="EG9" s="13"/>
      <c r="EH9" s="13"/>
      <c r="EI9" s="259"/>
      <c r="EJ9" s="13"/>
      <c r="EK9" s="13"/>
      <c r="EL9" s="16"/>
      <c r="EM9" s="259"/>
      <c r="EN9" s="13"/>
      <c r="EO9" s="13"/>
      <c r="EP9" s="16"/>
      <c r="EQ9" s="259"/>
      <c r="ER9" s="13"/>
      <c r="ES9" s="13"/>
      <c r="ET9" s="16"/>
      <c r="EU9" s="259"/>
      <c r="EV9" s="286"/>
      <c r="EW9" s="286"/>
      <c r="EX9" s="286"/>
      <c r="EY9" s="286"/>
      <c r="EZ9" s="286"/>
      <c r="FA9" s="286"/>
      <c r="FB9" s="286"/>
      <c r="FC9" s="292"/>
      <c r="FD9" s="292"/>
      <c r="FE9" s="292"/>
      <c r="FF9" s="292"/>
      <c r="FG9" s="292"/>
      <c r="FH9" s="292"/>
      <c r="FI9" s="292"/>
      <c r="FJ9" s="288"/>
      <c r="FK9" s="288"/>
      <c r="FL9" s="288"/>
      <c r="FM9" s="288"/>
      <c r="FN9" s="288"/>
      <c r="FO9" s="288"/>
      <c r="FP9" s="288"/>
      <c r="FQ9" s="286"/>
      <c r="FR9" s="286"/>
      <c r="FS9" s="286"/>
      <c r="FT9" s="286"/>
      <c r="FU9" s="292"/>
      <c r="FV9" s="292"/>
      <c r="FW9" s="292"/>
      <c r="FX9" s="292"/>
      <c r="FY9" s="288"/>
      <c r="FZ9" s="288"/>
      <c r="GA9" s="288"/>
      <c r="GB9" s="335"/>
      <c r="GC9" s="157" t="s">
        <v>226</v>
      </c>
      <c r="GD9" s="141" t="s">
        <v>225</v>
      </c>
      <c r="GE9" s="160" t="s">
        <v>229</v>
      </c>
      <c r="GF9" s="149" t="s">
        <v>230</v>
      </c>
      <c r="GI9" s="148" t="s">
        <v>226</v>
      </c>
      <c r="GJ9" s="148" t="s">
        <v>230</v>
      </c>
    </row>
    <row r="10" spans="1:194" s="21" customFormat="1" ht="39">
      <c r="A10" s="18" t="s">
        <v>76</v>
      </c>
      <c r="B10" s="97" t="s">
        <v>77</v>
      </c>
      <c r="C10" s="9" t="s">
        <v>78</v>
      </c>
      <c r="D10" s="9"/>
      <c r="E10" s="94" t="s">
        <v>210</v>
      </c>
      <c r="F10" s="9" t="s">
        <v>78</v>
      </c>
      <c r="G10" s="9" t="s">
        <v>79</v>
      </c>
      <c r="H10" s="94" t="s">
        <v>210</v>
      </c>
      <c r="I10" s="9" t="s">
        <v>78</v>
      </c>
      <c r="J10" s="9" t="s">
        <v>79</v>
      </c>
      <c r="K10" s="94" t="s">
        <v>210</v>
      </c>
      <c r="L10" s="9" t="s">
        <v>78</v>
      </c>
      <c r="M10" s="9" t="s">
        <v>79</v>
      </c>
      <c r="N10" s="94" t="s">
        <v>210</v>
      </c>
      <c r="O10" s="9" t="s">
        <v>78</v>
      </c>
      <c r="P10" s="9" t="s">
        <v>79</v>
      </c>
      <c r="Q10" s="94" t="s">
        <v>208</v>
      </c>
      <c r="R10" s="77"/>
      <c r="S10" s="77"/>
      <c r="T10" s="77"/>
      <c r="U10" s="77"/>
      <c r="V10" s="77"/>
      <c r="W10" s="77"/>
      <c r="X10" s="9" t="s">
        <v>78</v>
      </c>
      <c r="Y10" s="9" t="s">
        <v>79</v>
      </c>
      <c r="Z10" s="94" t="s">
        <v>210</v>
      </c>
      <c r="AA10" s="9" t="s">
        <v>78</v>
      </c>
      <c r="AB10" s="9" t="s">
        <v>79</v>
      </c>
      <c r="AC10" s="94" t="s">
        <v>210</v>
      </c>
      <c r="AD10" s="9"/>
      <c r="AE10" s="9" t="s">
        <v>78</v>
      </c>
      <c r="AF10" s="9"/>
      <c r="AG10" s="57" t="str">
        <f t="shared" ref="AG10" si="0">IF(OR(AD10="○",AE10="○"),"○","")</f>
        <v>○</v>
      </c>
      <c r="AH10" s="9" t="s">
        <v>78</v>
      </c>
      <c r="AI10" s="9"/>
      <c r="AJ10" s="57" t="str">
        <f>IF(AND(AF10="○",AH10="○"),"○","")</f>
        <v/>
      </c>
      <c r="AK10" s="32"/>
      <c r="AL10" s="94" t="s">
        <v>210</v>
      </c>
      <c r="AM10" s="9" t="s">
        <v>80</v>
      </c>
      <c r="AN10" s="9" t="s">
        <v>79</v>
      </c>
      <c r="AO10" s="9"/>
      <c r="AP10" s="9" t="s">
        <v>78</v>
      </c>
      <c r="AQ10" s="9" t="s">
        <v>79</v>
      </c>
      <c r="AR10" s="94" t="s">
        <v>210</v>
      </c>
      <c r="AS10" s="77"/>
      <c r="AT10" s="77"/>
      <c r="AU10" s="77"/>
      <c r="AV10" s="77"/>
      <c r="AW10" s="77"/>
      <c r="AX10" s="77"/>
      <c r="AY10" s="9" t="s">
        <v>78</v>
      </c>
      <c r="AZ10" s="9" t="s">
        <v>79</v>
      </c>
      <c r="BA10" s="94" t="s">
        <v>208</v>
      </c>
      <c r="BB10" s="9" t="s">
        <v>78</v>
      </c>
      <c r="BC10" s="9" t="s">
        <v>79</v>
      </c>
      <c r="BD10" s="94" t="s">
        <v>209</v>
      </c>
      <c r="BE10" s="9" t="s">
        <v>78</v>
      </c>
      <c r="BF10" s="9" t="s">
        <v>79</v>
      </c>
      <c r="BG10" s="94" t="s">
        <v>208</v>
      </c>
      <c r="BH10" s="20">
        <v>2</v>
      </c>
      <c r="BI10" s="20">
        <v>2</v>
      </c>
      <c r="BJ10" s="61">
        <f t="shared" ref="BJ10" si="1">IF(ISERROR(BI10/BH10),"",BI10/BH10)</f>
        <v>1</v>
      </c>
      <c r="BK10" s="94" t="s">
        <v>210</v>
      </c>
      <c r="BL10" s="20">
        <v>0</v>
      </c>
      <c r="BM10" s="20">
        <v>0</v>
      </c>
      <c r="BN10" s="61" t="str">
        <f t="shared" ref="BN10" si="2">IF(ISERROR(BM10/BL10),"",BM10/BL10)</f>
        <v/>
      </c>
      <c r="BO10" s="9"/>
      <c r="BP10" s="20">
        <v>0</v>
      </c>
      <c r="BQ10" s="20">
        <v>0</v>
      </c>
      <c r="BR10" s="61" t="str">
        <f t="shared" ref="BR10" si="3">IF(ISERROR(BQ10/BP10),"",BQ10/BP10)</f>
        <v/>
      </c>
      <c r="BS10" s="9"/>
      <c r="BT10" s="20">
        <v>0</v>
      </c>
      <c r="BU10" s="20">
        <v>0</v>
      </c>
      <c r="BV10" s="61" t="str">
        <f t="shared" ref="BV10" si="4">IF(ISERROR(BU10/BT10),"",BU10/BT10)</f>
        <v/>
      </c>
      <c r="BW10" s="9"/>
      <c r="BX10" s="20">
        <v>0</v>
      </c>
      <c r="BY10" s="20">
        <v>0</v>
      </c>
      <c r="BZ10" s="61" t="str">
        <f t="shared" ref="BZ10" si="5">IF(ISERROR(BY10/BX10),"",BY10/BX10)</f>
        <v/>
      </c>
      <c r="CA10" s="9"/>
      <c r="CB10" s="20">
        <v>0</v>
      </c>
      <c r="CC10" s="20">
        <v>0</v>
      </c>
      <c r="CD10" s="61" t="str">
        <f t="shared" ref="CD10" si="6">IF(ISERROR(CC10/CB10),"",CC10/CB10)</f>
        <v/>
      </c>
      <c r="CE10" s="9"/>
      <c r="CF10" s="20">
        <v>0</v>
      </c>
      <c r="CG10" s="20">
        <v>0</v>
      </c>
      <c r="CH10" s="61" t="str">
        <f t="shared" ref="CH10" si="7">IF(ISERROR(CG10/CF10),"",CG10/CF10)</f>
        <v/>
      </c>
      <c r="CI10" s="9"/>
      <c r="CJ10" s="20">
        <v>1</v>
      </c>
      <c r="CK10" s="20">
        <v>1</v>
      </c>
      <c r="CL10" s="61">
        <f t="shared" ref="CL10" si="8">IF(ISERROR(CK10/CJ10),"",CK10/CJ10)</f>
        <v>1</v>
      </c>
      <c r="CM10" s="94" t="s">
        <v>210</v>
      </c>
      <c r="CN10" s="20">
        <v>0</v>
      </c>
      <c r="CO10" s="20">
        <v>0</v>
      </c>
      <c r="CP10" s="61" t="str">
        <f t="shared" ref="CP10" si="9">IF(ISERROR(CO10/CN10),"",CO10/CN10)</f>
        <v/>
      </c>
      <c r="CQ10" s="9"/>
      <c r="CR10" s="20">
        <v>4</v>
      </c>
      <c r="CS10" s="20">
        <v>3</v>
      </c>
      <c r="CT10" s="61">
        <f t="shared" ref="CT10" si="10">IF(ISERROR(CS10/CR10),"",CS10/CR10)</f>
        <v>0.75</v>
      </c>
      <c r="CU10" s="94" t="s">
        <v>210</v>
      </c>
      <c r="CV10" s="20">
        <v>12</v>
      </c>
      <c r="CW10" s="20">
        <v>12</v>
      </c>
      <c r="CX10" s="61">
        <f t="shared" ref="CX10" si="11">IF(ISERROR(CW10/CV10),"",CW10/CV10)</f>
        <v>1</v>
      </c>
      <c r="CY10" s="94" t="s">
        <v>210</v>
      </c>
      <c r="CZ10" s="95">
        <v>249</v>
      </c>
      <c r="DA10" s="95">
        <v>243</v>
      </c>
      <c r="DB10" s="61">
        <f t="shared" ref="DB10" si="12">IF(ISERROR(DA10/CZ10),"",DA10/CZ10)</f>
        <v>0.97590361445783136</v>
      </c>
      <c r="DC10" s="94" t="s">
        <v>210</v>
      </c>
      <c r="DD10" s="20">
        <v>0</v>
      </c>
      <c r="DE10" s="20">
        <v>0</v>
      </c>
      <c r="DF10" s="61" t="str">
        <f t="shared" ref="DF10" si="13">IF(ISERROR(DE10/DD10),"",DE10/DD10)</f>
        <v/>
      </c>
      <c r="DG10" s="9"/>
      <c r="DH10" s="20">
        <v>0</v>
      </c>
      <c r="DI10" s="20">
        <v>0</v>
      </c>
      <c r="DJ10" s="61" t="str">
        <f t="shared" ref="DJ10" si="14">IF(ISERROR(DI10/DH10),"",DI10/DH10)</f>
        <v/>
      </c>
      <c r="DK10" s="9"/>
      <c r="DL10" s="20">
        <v>1</v>
      </c>
      <c r="DM10" s="20">
        <v>0</v>
      </c>
      <c r="DN10" s="61">
        <f t="shared" ref="DN10" si="15">IF(ISERROR(DM10/DL10),"",DM10/DL10)</f>
        <v>0</v>
      </c>
      <c r="DO10" s="9"/>
      <c r="DP10" s="20">
        <v>7</v>
      </c>
      <c r="DQ10" s="20">
        <v>3</v>
      </c>
      <c r="DR10" s="61">
        <f t="shared" ref="DR10" si="16">IF(ISERROR(DQ10/DP10),"",DQ10/DP10)</f>
        <v>0.42857142857142855</v>
      </c>
      <c r="DS10" s="94" t="s">
        <v>210</v>
      </c>
      <c r="DT10" s="83"/>
      <c r="DU10" s="83"/>
      <c r="DV10" s="84"/>
      <c r="DW10" s="77"/>
      <c r="DX10" s="20">
        <v>0</v>
      </c>
      <c r="DY10" s="20">
        <v>0</v>
      </c>
      <c r="DZ10" s="61" t="str">
        <f t="shared" ref="DZ10" si="17">IF(ISERROR(DY10/DX10),"",DY10/DX10)</f>
        <v/>
      </c>
      <c r="EA10" s="9"/>
      <c r="EB10" s="20">
        <v>6</v>
      </c>
      <c r="EC10" s="20">
        <v>6</v>
      </c>
      <c r="ED10" s="61">
        <f t="shared" ref="ED10" si="18">IF(ISERROR(EC10/EB10),"",EC10/EB10)</f>
        <v>1</v>
      </c>
      <c r="EE10" s="94" t="s">
        <v>210</v>
      </c>
      <c r="EF10" s="20">
        <v>0</v>
      </c>
      <c r="EG10" s="20">
        <v>0</v>
      </c>
      <c r="EH10" s="61" t="str">
        <f t="shared" ref="EH10" si="19">IF(ISERROR(EG10/EF10),"",EG10/EF10)</f>
        <v/>
      </c>
      <c r="EI10" s="9"/>
      <c r="EJ10" s="20">
        <v>0</v>
      </c>
      <c r="EK10" s="20">
        <v>0</v>
      </c>
      <c r="EL10" s="61" t="str">
        <f t="shared" ref="EL10" si="20">IF(ISERROR(EK10/EJ10),"",EK10/EJ10)</f>
        <v/>
      </c>
      <c r="EM10" s="9"/>
      <c r="EN10" s="20">
        <v>0</v>
      </c>
      <c r="EO10" s="20">
        <v>0</v>
      </c>
      <c r="EP10" s="61" t="str">
        <f t="shared" ref="EP10" si="21">IF(ISERROR(EO10/EN10),"",EO10/EN10)</f>
        <v/>
      </c>
      <c r="EQ10" s="9"/>
      <c r="ER10" s="20">
        <v>0</v>
      </c>
      <c r="ES10" s="20">
        <v>0</v>
      </c>
      <c r="ET10" s="61" t="str">
        <f t="shared" ref="ET10" si="22">IF(ISERROR(ES10/ER10),"",ES10/ER10)</f>
        <v/>
      </c>
      <c r="EU10" s="9"/>
      <c r="EV10" s="9" t="s">
        <v>78</v>
      </c>
      <c r="EW10" s="9"/>
      <c r="EX10" s="9"/>
      <c r="EY10" s="9"/>
      <c r="EZ10" s="9"/>
      <c r="FA10" s="9"/>
      <c r="FB10" s="32"/>
      <c r="FC10" s="9" t="s">
        <v>78</v>
      </c>
      <c r="FD10" s="9"/>
      <c r="FE10" s="9"/>
      <c r="FF10" s="9"/>
      <c r="FG10" s="9"/>
      <c r="FH10" s="9"/>
      <c r="FI10" s="32"/>
      <c r="FJ10" s="9" t="s">
        <v>78</v>
      </c>
      <c r="FK10" s="9"/>
      <c r="FL10" s="9"/>
      <c r="FM10" s="9"/>
      <c r="FN10" s="9"/>
      <c r="FO10" s="9"/>
      <c r="FP10" s="32"/>
      <c r="FQ10" s="9" t="s">
        <v>78</v>
      </c>
      <c r="FR10" s="9"/>
      <c r="FS10" s="9"/>
      <c r="FT10" s="32"/>
      <c r="FU10" s="9" t="s">
        <v>78</v>
      </c>
      <c r="FV10" s="9"/>
      <c r="FW10" s="9"/>
      <c r="FX10" s="32"/>
      <c r="FY10" s="9" t="s">
        <v>78</v>
      </c>
      <c r="FZ10" s="9"/>
      <c r="GA10" s="9"/>
      <c r="GB10" s="154"/>
      <c r="GC10" s="158" t="str">
        <f>IF(COUNTIF(C10:BG10,"1.R7.4.1までに対応済み")&gt;=1,"対応済あり","なし")</f>
        <v>対応済あり</v>
      </c>
      <c r="GD10" s="142" t="str">
        <f>IF(COUNTIF(BH10:EU10,"1.R7.4.1までに対応済み")&gt;=1,"対応済あり","なし")</f>
        <v>対応済あり</v>
      </c>
      <c r="GE10" s="161" t="s">
        <v>231</v>
      </c>
      <c r="GF10" s="147" t="s">
        <v>241</v>
      </c>
      <c r="GI10" s="153" t="str">
        <f>IF(AND($GC10="なし", $GE10="Ｒ６年度中に対応済み又は対応予定"), "後退",IF(AND($GC10="なし", $GE10="Ｒ７年度から対応予定"), "後退",IF(AND($GC10="なし", $GE10="対応する方向で検討中"), "後退", "OK")))</f>
        <v>OK</v>
      </c>
      <c r="GJ10" s="153" t="str">
        <f>IF(AND($GD10="なし", $GF10="実施済又はR6年度内に実施予定"), "後退",IF(AND($GD10="なし", $GF10="R7年度から実施予定"), "後退",IF(AND($GD10="なし", $GF10="対応する方向で検討中"), "後退", "OK")))</f>
        <v>OK</v>
      </c>
      <c r="GL10" s="21" t="str" cm="1">
        <f t="array" ref="GL10">_xlfn.IFS(COUNTIF(C10:BG10, "1.R7.4.1までに対応済み") &gt; 0, "1.R7.4.1までに対応済み",COUNTIF(A1:A10, "2.R7年度中に対応予定") &gt; 0, "2.R7年度中に対応予定",COUNTIF(A1:A10, "3.対応する方向で検討中") &gt; 0, "3.対応する方向で検討中",TRUE, "4.未定又は対応予定なし")</f>
        <v>1.R7.4.1までに対応済み</v>
      </c>
    </row>
    <row r="11" spans="1:194" s="21" customFormat="1" ht="39">
      <c r="A11" s="18" t="s">
        <v>81</v>
      </c>
      <c r="B11" s="97" t="s">
        <v>82</v>
      </c>
      <c r="C11" s="9" t="s">
        <v>78</v>
      </c>
      <c r="D11" s="9" t="s">
        <v>79</v>
      </c>
      <c r="E11" s="94" t="s">
        <v>210</v>
      </c>
      <c r="F11" s="9" t="s">
        <v>78</v>
      </c>
      <c r="G11" s="9" t="s">
        <v>79</v>
      </c>
      <c r="H11" s="94" t="s">
        <v>210</v>
      </c>
      <c r="I11" s="9" t="s">
        <v>78</v>
      </c>
      <c r="J11" s="9" t="s">
        <v>79</v>
      </c>
      <c r="K11" s="94" t="s">
        <v>210</v>
      </c>
      <c r="L11" s="9" t="s">
        <v>78</v>
      </c>
      <c r="M11" s="9" t="s">
        <v>79</v>
      </c>
      <c r="N11" s="94" t="s">
        <v>210</v>
      </c>
      <c r="O11" s="9" t="s">
        <v>78</v>
      </c>
      <c r="P11" s="9" t="s">
        <v>79</v>
      </c>
      <c r="Q11" s="94" t="s">
        <v>210</v>
      </c>
      <c r="R11" s="77"/>
      <c r="S11" s="77"/>
      <c r="T11" s="77"/>
      <c r="U11" s="77"/>
      <c r="V11" s="77"/>
      <c r="W11" s="77"/>
      <c r="X11" s="9" t="s">
        <v>78</v>
      </c>
      <c r="Y11" s="9" t="s">
        <v>79</v>
      </c>
      <c r="Z11" s="94" t="s">
        <v>210</v>
      </c>
      <c r="AA11" s="9" t="s">
        <v>78</v>
      </c>
      <c r="AB11" s="9" t="s">
        <v>79</v>
      </c>
      <c r="AC11" s="94" t="s">
        <v>210</v>
      </c>
      <c r="AD11" s="9"/>
      <c r="AE11" s="9"/>
      <c r="AF11" s="9" t="s">
        <v>78</v>
      </c>
      <c r="AG11" s="57" t="str">
        <f t="shared" ref="AG11:AG56" si="23">IF(OR(AD11="○",AE11="○"),"○","")</f>
        <v/>
      </c>
      <c r="AH11" s="9" t="s">
        <v>78</v>
      </c>
      <c r="AI11" s="9"/>
      <c r="AJ11" s="57" t="str">
        <f t="shared" ref="AJ11:AJ56" si="24">IF(AND(AF11="○",AH11="○"),"○","")</f>
        <v>○</v>
      </c>
      <c r="AK11" s="96" t="s">
        <v>88</v>
      </c>
      <c r="AL11" s="94" t="s">
        <v>210</v>
      </c>
      <c r="AM11" s="9" t="s">
        <v>80</v>
      </c>
      <c r="AN11" s="9" t="s">
        <v>79</v>
      </c>
      <c r="AO11" s="9"/>
      <c r="AP11" s="9" t="s">
        <v>78</v>
      </c>
      <c r="AQ11" s="9" t="s">
        <v>79</v>
      </c>
      <c r="AR11" s="94" t="s">
        <v>210</v>
      </c>
      <c r="AS11" s="77"/>
      <c r="AT11" s="77"/>
      <c r="AU11" s="77"/>
      <c r="AV11" s="77"/>
      <c r="AW11" s="77"/>
      <c r="AX11" s="77"/>
      <c r="AY11" s="9" t="s">
        <v>78</v>
      </c>
      <c r="AZ11" s="9" t="s">
        <v>79</v>
      </c>
      <c r="BA11" s="94" t="s">
        <v>210</v>
      </c>
      <c r="BB11" s="9" t="s">
        <v>78</v>
      </c>
      <c r="BC11" s="9" t="s">
        <v>79</v>
      </c>
      <c r="BD11" s="94" t="s">
        <v>210</v>
      </c>
      <c r="BE11" s="9" t="s">
        <v>78</v>
      </c>
      <c r="BF11" s="9" t="s">
        <v>79</v>
      </c>
      <c r="BG11" s="94" t="s">
        <v>210</v>
      </c>
      <c r="BH11" s="20">
        <v>1</v>
      </c>
      <c r="BI11" s="20">
        <v>1</v>
      </c>
      <c r="BJ11" s="61">
        <f t="shared" ref="BJ11:BJ56" si="25">IF(ISERROR(BI11/BH11),"",BI11/BH11)</f>
        <v>1</v>
      </c>
      <c r="BK11" s="94" t="s">
        <v>210</v>
      </c>
      <c r="BL11" s="20">
        <v>4</v>
      </c>
      <c r="BM11" s="20">
        <v>4</v>
      </c>
      <c r="BN11" s="61">
        <f t="shared" ref="BN11:BN56" si="26">IF(ISERROR(BM11/BL11),"",BM11/BL11)</f>
        <v>1</v>
      </c>
      <c r="BO11" s="94" t="s">
        <v>210</v>
      </c>
      <c r="BP11" s="95">
        <v>1</v>
      </c>
      <c r="BQ11" s="95">
        <v>1</v>
      </c>
      <c r="BR11" s="61">
        <f t="shared" ref="BR11:BR56" si="27">IF(ISERROR(BQ11/BP11),"",BQ11/BP11)</f>
        <v>1</v>
      </c>
      <c r="BS11" s="94" t="s">
        <v>210</v>
      </c>
      <c r="BT11" s="20">
        <v>0</v>
      </c>
      <c r="BU11" s="20">
        <v>0</v>
      </c>
      <c r="BV11" s="61" t="str">
        <f t="shared" ref="BV11:BV56" si="28">IF(ISERROR(BU11/BT11),"",BU11/BT11)</f>
        <v/>
      </c>
      <c r="BW11" s="9"/>
      <c r="BX11" s="20">
        <v>0</v>
      </c>
      <c r="BY11" s="20">
        <v>0</v>
      </c>
      <c r="BZ11" s="61" t="str">
        <f t="shared" ref="BZ11:BZ56" si="29">IF(ISERROR(BY11/BX11),"",BY11/BX11)</f>
        <v/>
      </c>
      <c r="CA11" s="9"/>
      <c r="CB11" s="20">
        <v>0</v>
      </c>
      <c r="CC11" s="20">
        <v>0</v>
      </c>
      <c r="CD11" s="61" t="str">
        <f t="shared" ref="CD11:CD56" si="30">IF(ISERROR(CC11/CB11),"",CC11/CB11)</f>
        <v/>
      </c>
      <c r="CE11" s="9"/>
      <c r="CF11" s="20">
        <v>0</v>
      </c>
      <c r="CG11" s="20">
        <v>0</v>
      </c>
      <c r="CH11" s="61" t="str">
        <f t="shared" ref="CH11:CH56" si="31">IF(ISERROR(CG11/CF11),"",CG11/CF11)</f>
        <v/>
      </c>
      <c r="CI11" s="9"/>
      <c r="CJ11" s="20">
        <v>0</v>
      </c>
      <c r="CK11" s="20">
        <v>0</v>
      </c>
      <c r="CL11" s="61" t="str">
        <f t="shared" ref="CL11:CL56" si="32">IF(ISERROR(CK11/CJ11),"",CK11/CJ11)</f>
        <v/>
      </c>
      <c r="CM11" s="9"/>
      <c r="CN11" s="20">
        <v>0</v>
      </c>
      <c r="CO11" s="20">
        <v>0</v>
      </c>
      <c r="CP11" s="61" t="str">
        <f t="shared" ref="CP11:CP56" si="33">IF(ISERROR(CO11/CN11),"",CO11/CN11)</f>
        <v/>
      </c>
      <c r="CQ11" s="9"/>
      <c r="CR11" s="20">
        <v>1</v>
      </c>
      <c r="CS11" s="20">
        <v>1</v>
      </c>
      <c r="CT11" s="61">
        <f t="shared" ref="CT11:CT56" si="34">IF(ISERROR(CS11/CR11),"",CS11/CR11)</f>
        <v>1</v>
      </c>
      <c r="CU11" s="94" t="s">
        <v>210</v>
      </c>
      <c r="CV11" s="20">
        <v>2</v>
      </c>
      <c r="CW11" s="20">
        <v>0</v>
      </c>
      <c r="CX11" s="61">
        <f t="shared" ref="CX11:CX56" si="35">IF(ISERROR(CW11/CV11),"",CW11/CV11)</f>
        <v>0</v>
      </c>
      <c r="CY11" s="9"/>
      <c r="CZ11" s="20">
        <v>37</v>
      </c>
      <c r="DA11" s="20">
        <v>35</v>
      </c>
      <c r="DB11" s="61">
        <f t="shared" ref="DB11:DB56" si="36">IF(ISERROR(DA11/CZ11),"",DA11/CZ11)</f>
        <v>0.94594594594594594</v>
      </c>
      <c r="DC11" s="94" t="s">
        <v>210</v>
      </c>
      <c r="DD11" s="20">
        <v>2</v>
      </c>
      <c r="DE11" s="20">
        <v>2</v>
      </c>
      <c r="DF11" s="61">
        <f t="shared" ref="DF11:DF56" si="37">IF(ISERROR(DE11/DD11),"",DE11/DD11)</f>
        <v>1</v>
      </c>
      <c r="DG11" s="94" t="s">
        <v>210</v>
      </c>
      <c r="DH11" s="20">
        <v>0</v>
      </c>
      <c r="DI11" s="20">
        <v>0</v>
      </c>
      <c r="DJ11" s="61" t="str">
        <f t="shared" ref="DJ11:DJ56" si="38">IF(ISERROR(DI11/DH11),"",DI11/DH11)</f>
        <v/>
      </c>
      <c r="DK11" s="9"/>
      <c r="DL11" s="20">
        <v>1</v>
      </c>
      <c r="DM11" s="20">
        <v>0</v>
      </c>
      <c r="DN11" s="61">
        <f t="shared" ref="DN11:DN56" si="39">IF(ISERROR(DM11/DL11),"",DM11/DL11)</f>
        <v>0</v>
      </c>
      <c r="DO11" s="9"/>
      <c r="DP11" s="20">
        <v>6</v>
      </c>
      <c r="DQ11" s="20">
        <v>3</v>
      </c>
      <c r="DR11" s="61">
        <f t="shared" ref="DR11:DR56" si="40">IF(ISERROR(DQ11/DP11),"",DQ11/DP11)</f>
        <v>0.5</v>
      </c>
      <c r="DS11" s="94" t="s">
        <v>210</v>
      </c>
      <c r="DT11" s="83"/>
      <c r="DU11" s="83"/>
      <c r="DV11" s="84"/>
      <c r="DW11" s="77"/>
      <c r="DX11" s="20">
        <v>0</v>
      </c>
      <c r="DY11" s="20">
        <v>0</v>
      </c>
      <c r="DZ11" s="61" t="str">
        <f t="shared" ref="DZ11:DZ56" si="41">IF(ISERROR(DY11/DX11),"",DY11/DX11)</f>
        <v/>
      </c>
      <c r="EA11" s="9"/>
      <c r="EB11" s="20">
        <v>3</v>
      </c>
      <c r="EC11" s="20">
        <v>2</v>
      </c>
      <c r="ED11" s="61">
        <f t="shared" ref="ED11:ED56" si="42">IF(ISERROR(EC11/EB11),"",EC11/EB11)</f>
        <v>0.66666666666666663</v>
      </c>
      <c r="EE11" s="94" t="s">
        <v>210</v>
      </c>
      <c r="EF11" s="20">
        <v>0</v>
      </c>
      <c r="EG11" s="20">
        <v>0</v>
      </c>
      <c r="EH11" s="61" t="str">
        <f t="shared" ref="EH11:EH56" si="43">IF(ISERROR(EG11/EF11),"",EG11/EF11)</f>
        <v/>
      </c>
      <c r="EI11" s="9"/>
      <c r="EJ11" s="20">
        <v>0</v>
      </c>
      <c r="EK11" s="20">
        <v>0</v>
      </c>
      <c r="EL11" s="61" t="str">
        <f t="shared" ref="EL11:EL56" si="44">IF(ISERROR(EK11/EJ11),"",EK11/EJ11)</f>
        <v/>
      </c>
      <c r="EM11" s="9"/>
      <c r="EN11" s="20">
        <v>8</v>
      </c>
      <c r="EO11" s="20">
        <v>6</v>
      </c>
      <c r="EP11" s="61">
        <f t="shared" ref="EP11:EP56" si="45">IF(ISERROR(EO11/EN11),"",EO11/EN11)</f>
        <v>0.75</v>
      </c>
      <c r="EQ11" s="94" t="s">
        <v>210</v>
      </c>
      <c r="ER11" s="20">
        <v>0</v>
      </c>
      <c r="ES11" s="20">
        <v>0</v>
      </c>
      <c r="ET11" s="61" t="str">
        <f t="shared" ref="ET11:ET56" si="46">IF(ISERROR(ES11/ER11),"",ES11/ER11)</f>
        <v/>
      </c>
      <c r="EU11" s="9"/>
      <c r="EV11" s="9" t="s">
        <v>78</v>
      </c>
      <c r="EW11" s="9"/>
      <c r="EX11" s="9"/>
      <c r="EY11" s="9"/>
      <c r="EZ11" s="9"/>
      <c r="FA11" s="9"/>
      <c r="FB11" s="32"/>
      <c r="FC11" s="9" t="s">
        <v>78</v>
      </c>
      <c r="FD11" s="9"/>
      <c r="FE11" s="9"/>
      <c r="FF11" s="9"/>
      <c r="FG11" s="9"/>
      <c r="FH11" s="9"/>
      <c r="FI11" s="32"/>
      <c r="FJ11" s="9" t="s">
        <v>78</v>
      </c>
      <c r="FK11" s="9"/>
      <c r="FL11" s="9"/>
      <c r="FM11" s="9"/>
      <c r="FN11" s="9"/>
      <c r="FO11" s="9"/>
      <c r="FP11" s="32"/>
      <c r="FQ11" s="9" t="s">
        <v>78</v>
      </c>
      <c r="FR11" s="9"/>
      <c r="FS11" s="9"/>
      <c r="FT11" s="32"/>
      <c r="FU11" s="9" t="s">
        <v>78</v>
      </c>
      <c r="FV11" s="9"/>
      <c r="FW11" s="9"/>
      <c r="FX11" s="32"/>
      <c r="FY11" s="9"/>
      <c r="FZ11" s="9" t="s">
        <v>78</v>
      </c>
      <c r="GA11" s="9"/>
      <c r="GB11" s="154"/>
      <c r="GC11" s="158" t="str">
        <f t="shared" ref="GC11:GC56" si="47">IF(COUNTIF(C11:BG11,"1.R7.4.1までに対応済み")&gt;=1,"対応済あり","なし")</f>
        <v>対応済あり</v>
      </c>
      <c r="GD11" s="142" t="str">
        <f t="shared" ref="GD11:GD55" si="48">IF(COUNTIF(BH11:EU11,"1.R7.4.1までに対応済み")&gt;1,"対応済あり","なし")</f>
        <v>対応済あり</v>
      </c>
      <c r="GE11" s="161" t="s">
        <v>232</v>
      </c>
      <c r="GF11" s="147" t="s">
        <v>240</v>
      </c>
      <c r="GG11" s="21" t="s">
        <v>210</v>
      </c>
      <c r="GI11" s="153" t="str">
        <f t="shared" ref="GI11:GI56" si="49">IF(AND($GC11="なし", $GE11="Ｒ６年度中に対応済み又は対応予定"), "後退",IF(AND($GC11="なし", $GE11="Ｒ７年度から対応予定"), "後退",IF(AND($GC11="なし", $GE11="対応する方向で検討中"), "後退", "OK")))</f>
        <v>OK</v>
      </c>
      <c r="GJ11" s="153" t="str">
        <f t="shared" ref="GJ11:GJ56" si="50">IF(AND($GD11="なし", $GF11="実施済又はR6年度内に実施予定"), "後退",IF(AND($GD11="なし", $GF11="R7年度から実施予定"), "後退",IF(AND($GD11="なし", $GF11="対応する方向で検討中"), "後退", "OK")))</f>
        <v>OK</v>
      </c>
    </row>
    <row r="12" spans="1:194" s="21" customFormat="1" ht="233.25" customHeight="1">
      <c r="A12" s="18" t="s">
        <v>83</v>
      </c>
      <c r="B12" s="97" t="s">
        <v>84</v>
      </c>
      <c r="C12" s="9" t="s">
        <v>78</v>
      </c>
      <c r="D12" s="9" t="s">
        <v>79</v>
      </c>
      <c r="E12" s="94" t="s">
        <v>210</v>
      </c>
      <c r="F12" s="9" t="s">
        <v>78</v>
      </c>
      <c r="G12" s="9" t="s">
        <v>79</v>
      </c>
      <c r="H12" s="94" t="s">
        <v>210</v>
      </c>
      <c r="I12" s="9" t="s">
        <v>78</v>
      </c>
      <c r="J12" s="9" t="s">
        <v>79</v>
      </c>
      <c r="K12" s="94" t="s">
        <v>210</v>
      </c>
      <c r="L12" s="9" t="s">
        <v>78</v>
      </c>
      <c r="M12" s="9" t="s">
        <v>79</v>
      </c>
      <c r="N12" s="94" t="s">
        <v>210</v>
      </c>
      <c r="O12" s="9" t="s">
        <v>78</v>
      </c>
      <c r="P12" s="9" t="s">
        <v>79</v>
      </c>
      <c r="Q12" s="94" t="s">
        <v>210</v>
      </c>
      <c r="R12" s="77"/>
      <c r="S12" s="77"/>
      <c r="T12" s="77"/>
      <c r="U12" s="77"/>
      <c r="V12" s="77"/>
      <c r="W12" s="77"/>
      <c r="X12" s="9" t="s">
        <v>78</v>
      </c>
      <c r="Y12" s="9" t="s">
        <v>79</v>
      </c>
      <c r="Z12" s="94" t="s">
        <v>210</v>
      </c>
      <c r="AA12" s="9" t="s">
        <v>78</v>
      </c>
      <c r="AB12" s="9" t="s">
        <v>79</v>
      </c>
      <c r="AC12" s="94" t="s">
        <v>210</v>
      </c>
      <c r="AD12" s="9"/>
      <c r="AE12" s="9"/>
      <c r="AF12" s="9" t="s">
        <v>78</v>
      </c>
      <c r="AG12" s="57" t="str">
        <f t="shared" si="23"/>
        <v/>
      </c>
      <c r="AH12" s="9" t="s">
        <v>78</v>
      </c>
      <c r="AI12" s="9"/>
      <c r="AJ12" s="57" t="str">
        <f t="shared" si="24"/>
        <v>○</v>
      </c>
      <c r="AK12" s="32" t="s">
        <v>85</v>
      </c>
      <c r="AL12" s="9"/>
      <c r="AM12" s="9" t="s">
        <v>80</v>
      </c>
      <c r="AN12" s="9" t="s">
        <v>79</v>
      </c>
      <c r="AO12" s="9"/>
      <c r="AP12" s="9" t="s">
        <v>78</v>
      </c>
      <c r="AQ12" s="9" t="s">
        <v>79</v>
      </c>
      <c r="AR12" s="94" t="s">
        <v>210</v>
      </c>
      <c r="AS12" s="77"/>
      <c r="AT12" s="77"/>
      <c r="AU12" s="77"/>
      <c r="AV12" s="77"/>
      <c r="AW12" s="77"/>
      <c r="AX12" s="77"/>
      <c r="AY12" s="9" t="s">
        <v>78</v>
      </c>
      <c r="AZ12" s="9" t="s">
        <v>79</v>
      </c>
      <c r="BA12" s="94" t="s">
        <v>210</v>
      </c>
      <c r="BB12" s="9" t="s">
        <v>78</v>
      </c>
      <c r="BC12" s="9" t="s">
        <v>79</v>
      </c>
      <c r="BD12" s="94" t="s">
        <v>210</v>
      </c>
      <c r="BE12" s="9" t="s">
        <v>78</v>
      </c>
      <c r="BF12" s="9" t="s">
        <v>79</v>
      </c>
      <c r="BG12" s="94" t="s">
        <v>210</v>
      </c>
      <c r="BH12" s="20">
        <v>3</v>
      </c>
      <c r="BI12" s="20">
        <v>3</v>
      </c>
      <c r="BJ12" s="61">
        <f t="shared" si="25"/>
        <v>1</v>
      </c>
      <c r="BK12" s="94" t="s">
        <v>210</v>
      </c>
      <c r="BL12" s="20">
        <v>5</v>
      </c>
      <c r="BM12" s="95">
        <v>4</v>
      </c>
      <c r="BN12" s="61">
        <f t="shared" si="26"/>
        <v>0.8</v>
      </c>
      <c r="BO12" s="94" t="s">
        <v>210</v>
      </c>
      <c r="BP12" s="20">
        <v>1</v>
      </c>
      <c r="BQ12" s="20">
        <v>1</v>
      </c>
      <c r="BR12" s="61">
        <f t="shared" si="27"/>
        <v>1</v>
      </c>
      <c r="BS12" s="94" t="s">
        <v>210</v>
      </c>
      <c r="BT12" s="20">
        <v>0</v>
      </c>
      <c r="BU12" s="20">
        <v>0</v>
      </c>
      <c r="BV12" s="61" t="str">
        <f t="shared" si="28"/>
        <v/>
      </c>
      <c r="BW12" s="9"/>
      <c r="BX12" s="20">
        <v>0</v>
      </c>
      <c r="BY12" s="20">
        <v>0</v>
      </c>
      <c r="BZ12" s="61" t="str">
        <f t="shared" si="29"/>
        <v/>
      </c>
      <c r="CA12" s="9"/>
      <c r="CB12" s="20">
        <v>1</v>
      </c>
      <c r="CC12" s="20">
        <v>1</v>
      </c>
      <c r="CD12" s="61">
        <f t="shared" si="30"/>
        <v>1</v>
      </c>
      <c r="CE12" s="94" t="s">
        <v>210</v>
      </c>
      <c r="CF12" s="20">
        <v>7</v>
      </c>
      <c r="CG12" s="95">
        <v>4</v>
      </c>
      <c r="CH12" s="61">
        <f t="shared" si="31"/>
        <v>0.5714285714285714</v>
      </c>
      <c r="CI12" s="94" t="s">
        <v>210</v>
      </c>
      <c r="CJ12" s="20">
        <v>0</v>
      </c>
      <c r="CK12" s="20">
        <v>0</v>
      </c>
      <c r="CL12" s="61" t="str">
        <f t="shared" si="32"/>
        <v/>
      </c>
      <c r="CM12" s="9"/>
      <c r="CN12" s="20">
        <v>1</v>
      </c>
      <c r="CO12" s="20">
        <v>1</v>
      </c>
      <c r="CP12" s="61">
        <f t="shared" si="33"/>
        <v>1</v>
      </c>
      <c r="CQ12" s="94" t="s">
        <v>210</v>
      </c>
      <c r="CR12" s="20">
        <v>2</v>
      </c>
      <c r="CS12" s="20">
        <v>1</v>
      </c>
      <c r="CT12" s="61">
        <f t="shared" si="34"/>
        <v>0.5</v>
      </c>
      <c r="CU12" s="94" t="s">
        <v>210</v>
      </c>
      <c r="CV12" s="20">
        <v>10</v>
      </c>
      <c r="CW12" s="20">
        <v>8</v>
      </c>
      <c r="CX12" s="61">
        <f t="shared" si="35"/>
        <v>0.8</v>
      </c>
      <c r="CY12" s="94" t="s">
        <v>210</v>
      </c>
      <c r="CZ12" s="20">
        <v>81</v>
      </c>
      <c r="DA12" s="20">
        <v>81</v>
      </c>
      <c r="DB12" s="61">
        <f t="shared" si="36"/>
        <v>1</v>
      </c>
      <c r="DC12" s="94" t="s">
        <v>210</v>
      </c>
      <c r="DD12" s="20">
        <v>1</v>
      </c>
      <c r="DE12" s="20">
        <v>0</v>
      </c>
      <c r="DF12" s="61">
        <f t="shared" si="37"/>
        <v>0</v>
      </c>
      <c r="DG12" s="9"/>
      <c r="DH12" s="20">
        <v>0</v>
      </c>
      <c r="DI12" s="20">
        <v>0</v>
      </c>
      <c r="DJ12" s="61" t="str">
        <f t="shared" si="38"/>
        <v/>
      </c>
      <c r="DK12" s="9"/>
      <c r="DL12" s="20">
        <v>1</v>
      </c>
      <c r="DM12" s="20">
        <v>1</v>
      </c>
      <c r="DN12" s="61">
        <f t="shared" si="39"/>
        <v>1</v>
      </c>
      <c r="DO12" s="94" t="s">
        <v>210</v>
      </c>
      <c r="DP12" s="95">
        <v>7</v>
      </c>
      <c r="DQ12" s="95">
        <v>6</v>
      </c>
      <c r="DR12" s="61">
        <f t="shared" si="40"/>
        <v>0.8571428571428571</v>
      </c>
      <c r="DS12" s="94" t="s">
        <v>210</v>
      </c>
      <c r="DT12" s="83"/>
      <c r="DU12" s="83"/>
      <c r="DV12" s="84"/>
      <c r="DW12" s="77"/>
      <c r="DX12" s="20">
        <v>2</v>
      </c>
      <c r="DY12" s="20">
        <v>2</v>
      </c>
      <c r="DZ12" s="61">
        <f t="shared" si="41"/>
        <v>1</v>
      </c>
      <c r="EA12" s="94" t="s">
        <v>210</v>
      </c>
      <c r="EB12" s="20">
        <v>5</v>
      </c>
      <c r="EC12" s="20">
        <v>4</v>
      </c>
      <c r="ED12" s="61">
        <f t="shared" si="42"/>
        <v>0.8</v>
      </c>
      <c r="EE12" s="94" t="s">
        <v>210</v>
      </c>
      <c r="EF12" s="20">
        <v>0</v>
      </c>
      <c r="EG12" s="20">
        <v>0</v>
      </c>
      <c r="EH12" s="61" t="str">
        <f t="shared" si="43"/>
        <v/>
      </c>
      <c r="EI12" s="9"/>
      <c r="EJ12" s="20">
        <v>0</v>
      </c>
      <c r="EK12" s="20">
        <v>0</v>
      </c>
      <c r="EL12" s="61" t="str">
        <f t="shared" si="44"/>
        <v/>
      </c>
      <c r="EM12" s="9"/>
      <c r="EN12" s="20">
        <v>3</v>
      </c>
      <c r="EO12" s="20">
        <v>3</v>
      </c>
      <c r="EP12" s="61">
        <f t="shared" si="45"/>
        <v>1</v>
      </c>
      <c r="EQ12" s="94" t="s">
        <v>210</v>
      </c>
      <c r="ER12" s="20">
        <v>1</v>
      </c>
      <c r="ES12" s="20">
        <v>1</v>
      </c>
      <c r="ET12" s="61">
        <f t="shared" si="46"/>
        <v>1</v>
      </c>
      <c r="EU12" s="94" t="s">
        <v>210</v>
      </c>
      <c r="EV12" s="9" t="s">
        <v>78</v>
      </c>
      <c r="EW12" s="9"/>
      <c r="EX12" s="9"/>
      <c r="EY12" s="9"/>
      <c r="EZ12" s="9"/>
      <c r="FA12" s="9"/>
      <c r="FB12" s="32"/>
      <c r="FC12" s="9" t="s">
        <v>78</v>
      </c>
      <c r="FD12" s="9"/>
      <c r="FE12" s="9"/>
      <c r="FF12" s="9"/>
      <c r="FG12" s="9"/>
      <c r="FH12" s="9"/>
      <c r="FI12" s="32"/>
      <c r="FJ12" s="9" t="s">
        <v>78</v>
      </c>
      <c r="FK12" s="9"/>
      <c r="FL12" s="9"/>
      <c r="FM12" s="9"/>
      <c r="FN12" s="9"/>
      <c r="FO12" s="9"/>
      <c r="FP12" s="32"/>
      <c r="FQ12" s="9" t="s">
        <v>78</v>
      </c>
      <c r="FR12" s="9"/>
      <c r="FS12" s="9"/>
      <c r="FT12" s="32"/>
      <c r="FU12" s="9" t="s">
        <v>78</v>
      </c>
      <c r="FV12" s="9"/>
      <c r="FW12" s="9"/>
      <c r="FX12" s="32"/>
      <c r="FY12" s="9" t="s">
        <v>78</v>
      </c>
      <c r="FZ12" s="9"/>
      <c r="GA12" s="9"/>
      <c r="GB12" s="154"/>
      <c r="GC12" s="158" t="str">
        <f t="shared" si="47"/>
        <v>対応済あり</v>
      </c>
      <c r="GD12" s="142" t="str">
        <f t="shared" si="48"/>
        <v>対応済あり</v>
      </c>
      <c r="GE12" s="161" t="s">
        <v>232</v>
      </c>
      <c r="GF12" s="147" t="s">
        <v>235</v>
      </c>
      <c r="GG12" s="21" t="s">
        <v>211</v>
      </c>
      <c r="GI12" s="153" t="str">
        <f t="shared" si="49"/>
        <v>OK</v>
      </c>
      <c r="GJ12" s="153" t="str">
        <f t="shared" si="50"/>
        <v>OK</v>
      </c>
    </row>
    <row r="13" spans="1:194" s="21" customFormat="1" ht="171.65" customHeight="1">
      <c r="A13" s="18" t="s">
        <v>86</v>
      </c>
      <c r="B13" s="97" t="s">
        <v>87</v>
      </c>
      <c r="C13" s="9" t="s">
        <v>78</v>
      </c>
      <c r="D13" s="9" t="s">
        <v>79</v>
      </c>
      <c r="E13" s="94" t="s">
        <v>208</v>
      </c>
      <c r="F13" s="9" t="s">
        <v>78</v>
      </c>
      <c r="G13" s="9" t="s">
        <v>79</v>
      </c>
      <c r="H13" s="94" t="s">
        <v>208</v>
      </c>
      <c r="I13" s="94"/>
      <c r="J13" s="9"/>
      <c r="K13" s="9"/>
      <c r="L13" s="9" t="s">
        <v>78</v>
      </c>
      <c r="M13" s="9" t="s">
        <v>79</v>
      </c>
      <c r="N13" s="94" t="s">
        <v>208</v>
      </c>
      <c r="O13" s="9" t="s">
        <v>78</v>
      </c>
      <c r="P13" s="9" t="s">
        <v>79</v>
      </c>
      <c r="Q13" s="94" t="s">
        <v>208</v>
      </c>
      <c r="R13" s="77"/>
      <c r="S13" s="77"/>
      <c r="T13" s="77"/>
      <c r="U13" s="77"/>
      <c r="V13" s="77"/>
      <c r="W13" s="77"/>
      <c r="X13" s="9" t="s">
        <v>78</v>
      </c>
      <c r="Y13" s="9" t="s">
        <v>79</v>
      </c>
      <c r="Z13" s="94" t="s">
        <v>210</v>
      </c>
      <c r="AA13" s="9" t="s">
        <v>78</v>
      </c>
      <c r="AB13" s="9" t="s">
        <v>79</v>
      </c>
      <c r="AC13" s="94" t="s">
        <v>210</v>
      </c>
      <c r="AD13" s="9"/>
      <c r="AE13" s="9"/>
      <c r="AF13" s="9" t="s">
        <v>78</v>
      </c>
      <c r="AG13" s="57" t="str">
        <f t="shared" si="23"/>
        <v/>
      </c>
      <c r="AH13" s="9" t="s">
        <v>78</v>
      </c>
      <c r="AI13" s="9"/>
      <c r="AJ13" s="57" t="str">
        <f t="shared" si="24"/>
        <v>○</v>
      </c>
      <c r="AK13" s="32" t="s">
        <v>88</v>
      </c>
      <c r="AL13" s="9"/>
      <c r="AM13" s="9" t="s">
        <v>80</v>
      </c>
      <c r="AN13" s="9" t="s">
        <v>79</v>
      </c>
      <c r="AO13" s="9"/>
      <c r="AP13" s="9" t="s">
        <v>78</v>
      </c>
      <c r="AQ13" s="9" t="s">
        <v>79</v>
      </c>
      <c r="AR13" s="94" t="s">
        <v>210</v>
      </c>
      <c r="AS13" s="77"/>
      <c r="AT13" s="77"/>
      <c r="AU13" s="77"/>
      <c r="AV13" s="77"/>
      <c r="AW13" s="77"/>
      <c r="AX13" s="77"/>
      <c r="AY13" s="9" t="s">
        <v>78</v>
      </c>
      <c r="AZ13" s="9"/>
      <c r="BA13" s="94" t="s">
        <v>210</v>
      </c>
      <c r="BB13" s="9" t="s">
        <v>78</v>
      </c>
      <c r="BC13" s="9" t="s">
        <v>79</v>
      </c>
      <c r="BD13" s="94" t="s">
        <v>210</v>
      </c>
      <c r="BE13" s="9" t="s">
        <v>78</v>
      </c>
      <c r="BF13" s="9"/>
      <c r="BG13" s="94" t="s">
        <v>210</v>
      </c>
      <c r="BH13" s="20">
        <v>3</v>
      </c>
      <c r="BI13" s="20">
        <v>3</v>
      </c>
      <c r="BJ13" s="61">
        <f t="shared" si="25"/>
        <v>1</v>
      </c>
      <c r="BK13" s="94" t="s">
        <v>210</v>
      </c>
      <c r="BL13" s="20">
        <v>21</v>
      </c>
      <c r="BM13" s="20">
        <v>21</v>
      </c>
      <c r="BN13" s="61">
        <f t="shared" si="26"/>
        <v>1</v>
      </c>
      <c r="BO13" s="94" t="s">
        <v>210</v>
      </c>
      <c r="BP13" s="20">
        <v>2</v>
      </c>
      <c r="BQ13" s="20">
        <v>2</v>
      </c>
      <c r="BR13" s="61">
        <f t="shared" si="27"/>
        <v>1</v>
      </c>
      <c r="BS13" s="94" t="s">
        <v>210</v>
      </c>
      <c r="BT13" s="20">
        <v>0</v>
      </c>
      <c r="BU13" s="20">
        <v>0</v>
      </c>
      <c r="BV13" s="61" t="str">
        <f t="shared" si="28"/>
        <v/>
      </c>
      <c r="BW13" s="9"/>
      <c r="BX13" s="20">
        <v>0</v>
      </c>
      <c r="BY13" s="20">
        <v>0</v>
      </c>
      <c r="BZ13" s="61" t="str">
        <f t="shared" si="29"/>
        <v/>
      </c>
      <c r="CA13" s="9"/>
      <c r="CB13" s="20">
        <v>0</v>
      </c>
      <c r="CC13" s="20">
        <v>0</v>
      </c>
      <c r="CD13" s="61" t="str">
        <f t="shared" si="30"/>
        <v/>
      </c>
      <c r="CE13" s="9"/>
      <c r="CF13" s="20">
        <v>1</v>
      </c>
      <c r="CG13" s="20">
        <v>1</v>
      </c>
      <c r="CH13" s="61">
        <f t="shared" si="31"/>
        <v>1</v>
      </c>
      <c r="CI13" s="94" t="s">
        <v>208</v>
      </c>
      <c r="CJ13" s="20">
        <v>0</v>
      </c>
      <c r="CK13" s="20">
        <v>0</v>
      </c>
      <c r="CL13" s="61" t="str">
        <f t="shared" si="32"/>
        <v/>
      </c>
      <c r="CM13" s="9"/>
      <c r="CN13" s="20">
        <v>1</v>
      </c>
      <c r="CO13" s="20">
        <v>1</v>
      </c>
      <c r="CP13" s="61">
        <f t="shared" si="33"/>
        <v>1</v>
      </c>
      <c r="CQ13" s="94" t="s">
        <v>208</v>
      </c>
      <c r="CR13" s="20">
        <v>1</v>
      </c>
      <c r="CS13" s="20">
        <v>0</v>
      </c>
      <c r="CT13" s="61">
        <f t="shared" si="34"/>
        <v>0</v>
      </c>
      <c r="CU13" s="9"/>
      <c r="CV13" s="20">
        <v>8</v>
      </c>
      <c r="CW13" s="20">
        <v>8</v>
      </c>
      <c r="CX13" s="61">
        <f t="shared" si="35"/>
        <v>1</v>
      </c>
      <c r="CY13" s="94" t="s">
        <v>210</v>
      </c>
      <c r="CZ13" s="20">
        <v>100</v>
      </c>
      <c r="DA13" s="20">
        <v>4</v>
      </c>
      <c r="DB13" s="61">
        <f t="shared" si="36"/>
        <v>0.04</v>
      </c>
      <c r="DC13" s="94" t="s">
        <v>211</v>
      </c>
      <c r="DD13" s="20">
        <v>3</v>
      </c>
      <c r="DE13" s="20">
        <v>2</v>
      </c>
      <c r="DF13" s="61">
        <f t="shared" si="37"/>
        <v>0.66666666666666663</v>
      </c>
      <c r="DG13" s="94" t="s">
        <v>208</v>
      </c>
      <c r="DH13" s="20">
        <v>0</v>
      </c>
      <c r="DI13" s="20">
        <v>0</v>
      </c>
      <c r="DJ13" s="61" t="str">
        <f t="shared" si="38"/>
        <v/>
      </c>
      <c r="DK13" s="9"/>
      <c r="DL13" s="20">
        <v>1</v>
      </c>
      <c r="DM13" s="20">
        <v>0</v>
      </c>
      <c r="DN13" s="61">
        <f t="shared" si="39"/>
        <v>0</v>
      </c>
      <c r="DO13" s="9"/>
      <c r="DP13" s="20">
        <v>3</v>
      </c>
      <c r="DQ13" s="20">
        <v>1</v>
      </c>
      <c r="DR13" s="61">
        <f t="shared" si="40"/>
        <v>0.33333333333333331</v>
      </c>
      <c r="DS13" s="94" t="s">
        <v>209</v>
      </c>
      <c r="DT13" s="83"/>
      <c r="DU13" s="83"/>
      <c r="DV13" s="84"/>
      <c r="DW13" s="77"/>
      <c r="DX13" s="20">
        <v>1</v>
      </c>
      <c r="DY13" s="20">
        <v>1</v>
      </c>
      <c r="DZ13" s="61">
        <f t="shared" si="41"/>
        <v>1</v>
      </c>
      <c r="EA13" s="94" t="s">
        <v>211</v>
      </c>
      <c r="EB13" s="20">
        <v>5</v>
      </c>
      <c r="EC13" s="20">
        <v>2</v>
      </c>
      <c r="ED13" s="61">
        <f t="shared" si="42"/>
        <v>0.4</v>
      </c>
      <c r="EE13" s="94" t="s">
        <v>210</v>
      </c>
      <c r="EF13" s="20">
        <v>0</v>
      </c>
      <c r="EG13" s="20">
        <v>0</v>
      </c>
      <c r="EH13" s="61" t="str">
        <f t="shared" si="43"/>
        <v/>
      </c>
      <c r="EI13" s="9"/>
      <c r="EJ13" s="20">
        <v>0</v>
      </c>
      <c r="EK13" s="20">
        <v>0</v>
      </c>
      <c r="EL13" s="61" t="str">
        <f t="shared" si="44"/>
        <v/>
      </c>
      <c r="EM13" s="9"/>
      <c r="EN13" s="20">
        <v>4</v>
      </c>
      <c r="EO13" s="20">
        <v>4</v>
      </c>
      <c r="EP13" s="61">
        <f t="shared" si="45"/>
        <v>1</v>
      </c>
      <c r="EQ13" s="94" t="s">
        <v>210</v>
      </c>
      <c r="ER13" s="20">
        <v>0</v>
      </c>
      <c r="ES13" s="20">
        <v>0</v>
      </c>
      <c r="ET13" s="61" t="str">
        <f t="shared" si="46"/>
        <v/>
      </c>
      <c r="EU13" s="9"/>
      <c r="EV13" s="9" t="s">
        <v>78</v>
      </c>
      <c r="EW13" s="9"/>
      <c r="EX13" s="9"/>
      <c r="EY13" s="9"/>
      <c r="EZ13" s="9"/>
      <c r="FA13" s="9"/>
      <c r="FB13" s="32"/>
      <c r="FC13" s="9" t="s">
        <v>78</v>
      </c>
      <c r="FD13" s="9"/>
      <c r="FE13" s="9"/>
      <c r="FF13" s="9"/>
      <c r="FG13" s="9"/>
      <c r="FH13" s="9"/>
      <c r="FI13" s="32"/>
      <c r="FJ13" s="9" t="s">
        <v>78</v>
      </c>
      <c r="FK13" s="9"/>
      <c r="FL13" s="9"/>
      <c r="FM13" s="9"/>
      <c r="FN13" s="9"/>
      <c r="FO13" s="9"/>
      <c r="FP13" s="32"/>
      <c r="FQ13" s="9" t="s">
        <v>78</v>
      </c>
      <c r="FR13" s="9"/>
      <c r="FS13" s="9"/>
      <c r="FT13" s="32"/>
      <c r="FU13" s="9" t="s">
        <v>78</v>
      </c>
      <c r="FV13" s="9"/>
      <c r="FW13" s="9"/>
      <c r="FX13" s="32"/>
      <c r="FY13" s="9" t="s">
        <v>78</v>
      </c>
      <c r="FZ13" s="9"/>
      <c r="GA13" s="9"/>
      <c r="GB13" s="154"/>
      <c r="GC13" s="158" t="str">
        <f t="shared" si="47"/>
        <v>対応済あり</v>
      </c>
      <c r="GD13" s="142" t="str">
        <f t="shared" si="48"/>
        <v>対応済あり</v>
      </c>
      <c r="GE13" s="161" t="s">
        <v>231</v>
      </c>
      <c r="GF13" s="147" t="s">
        <v>236</v>
      </c>
      <c r="GG13" s="21" t="s">
        <v>209</v>
      </c>
      <c r="GI13" s="153" t="str">
        <f t="shared" si="49"/>
        <v>OK</v>
      </c>
      <c r="GJ13" s="153" t="str">
        <f t="shared" si="50"/>
        <v>OK</v>
      </c>
    </row>
    <row r="14" spans="1:194" s="22" customFormat="1" ht="98.25" customHeight="1">
      <c r="A14" s="18" t="s">
        <v>89</v>
      </c>
      <c r="B14" s="100" t="s">
        <v>90</v>
      </c>
      <c r="C14" s="31" t="s">
        <v>78</v>
      </c>
      <c r="D14" s="31" t="s">
        <v>79</v>
      </c>
      <c r="E14" s="98" t="s">
        <v>214</v>
      </c>
      <c r="F14" s="31" t="s">
        <v>78</v>
      </c>
      <c r="G14" s="31" t="s">
        <v>79</v>
      </c>
      <c r="H14" s="98" t="s">
        <v>214</v>
      </c>
      <c r="I14" s="31" t="s">
        <v>80</v>
      </c>
      <c r="J14" s="31" t="s">
        <v>79</v>
      </c>
      <c r="K14" s="31"/>
      <c r="L14" s="31" t="s">
        <v>80</v>
      </c>
      <c r="M14" s="31" t="s">
        <v>79</v>
      </c>
      <c r="N14" s="31"/>
      <c r="O14" s="31" t="s">
        <v>78</v>
      </c>
      <c r="P14" s="31"/>
      <c r="Q14" s="98" t="s">
        <v>214</v>
      </c>
      <c r="R14" s="81"/>
      <c r="S14" s="81"/>
      <c r="T14" s="81"/>
      <c r="U14" s="81"/>
      <c r="V14" s="81"/>
      <c r="W14" s="81"/>
      <c r="X14" s="31" t="s">
        <v>78</v>
      </c>
      <c r="Y14" s="31" t="s">
        <v>79</v>
      </c>
      <c r="Z14" s="98" t="s">
        <v>214</v>
      </c>
      <c r="AA14" s="31" t="s">
        <v>78</v>
      </c>
      <c r="AB14" s="31" t="s">
        <v>79</v>
      </c>
      <c r="AC14" s="98" t="s">
        <v>214</v>
      </c>
      <c r="AD14" s="31"/>
      <c r="AE14" s="31"/>
      <c r="AF14" s="31" t="s">
        <v>78</v>
      </c>
      <c r="AG14" s="60" t="str">
        <f t="shared" si="23"/>
        <v/>
      </c>
      <c r="AH14" s="31" t="s">
        <v>78</v>
      </c>
      <c r="AI14" s="31"/>
      <c r="AJ14" s="60" t="str">
        <f t="shared" si="24"/>
        <v>○</v>
      </c>
      <c r="AK14" s="51"/>
      <c r="AL14" s="31"/>
      <c r="AM14" s="31" t="s">
        <v>80</v>
      </c>
      <c r="AN14" s="31" t="s">
        <v>79</v>
      </c>
      <c r="AO14" s="31"/>
      <c r="AP14" s="31" t="s">
        <v>78</v>
      </c>
      <c r="AQ14" s="31" t="s">
        <v>79</v>
      </c>
      <c r="AR14" s="98" t="s">
        <v>214</v>
      </c>
      <c r="AS14" s="81"/>
      <c r="AT14" s="81"/>
      <c r="AU14" s="81"/>
      <c r="AV14" s="81"/>
      <c r="AW14" s="81"/>
      <c r="AX14" s="81"/>
      <c r="AY14" s="31" t="s">
        <v>78</v>
      </c>
      <c r="AZ14" s="31" t="s">
        <v>79</v>
      </c>
      <c r="BA14" s="98" t="s">
        <v>214</v>
      </c>
      <c r="BB14" s="31" t="s">
        <v>78</v>
      </c>
      <c r="BC14" s="31" t="s">
        <v>79</v>
      </c>
      <c r="BD14" s="98" t="s">
        <v>214</v>
      </c>
      <c r="BE14" s="31" t="s">
        <v>78</v>
      </c>
      <c r="BF14" s="31"/>
      <c r="BG14" s="98" t="s">
        <v>215</v>
      </c>
      <c r="BH14" s="30">
        <v>3</v>
      </c>
      <c r="BI14" s="99">
        <v>2</v>
      </c>
      <c r="BJ14" s="64">
        <f t="shared" si="25"/>
        <v>0.66666666666666663</v>
      </c>
      <c r="BK14" s="98" t="s">
        <v>215</v>
      </c>
      <c r="BL14" s="99">
        <v>7</v>
      </c>
      <c r="BM14" s="99">
        <v>7</v>
      </c>
      <c r="BN14" s="64">
        <f t="shared" si="26"/>
        <v>1</v>
      </c>
      <c r="BO14" s="98" t="s">
        <v>215</v>
      </c>
      <c r="BP14" s="30">
        <v>1</v>
      </c>
      <c r="BQ14" s="30">
        <v>1</v>
      </c>
      <c r="BR14" s="64">
        <f t="shared" si="27"/>
        <v>1</v>
      </c>
      <c r="BS14" s="98" t="s">
        <v>215</v>
      </c>
      <c r="BT14" s="30">
        <v>0</v>
      </c>
      <c r="BU14" s="30">
        <v>0</v>
      </c>
      <c r="BV14" s="64" t="str">
        <f t="shared" si="28"/>
        <v/>
      </c>
      <c r="BW14" s="31"/>
      <c r="BX14" s="30">
        <v>7</v>
      </c>
      <c r="BY14" s="30">
        <v>7</v>
      </c>
      <c r="BZ14" s="64">
        <f t="shared" si="29"/>
        <v>1</v>
      </c>
      <c r="CA14" s="98" t="s">
        <v>215</v>
      </c>
      <c r="CB14" s="99">
        <v>7</v>
      </c>
      <c r="CC14" s="99">
        <v>7</v>
      </c>
      <c r="CD14" s="64">
        <f t="shared" si="30"/>
        <v>1</v>
      </c>
      <c r="CE14" s="98" t="s">
        <v>215</v>
      </c>
      <c r="CF14" s="30">
        <v>3</v>
      </c>
      <c r="CG14" s="30">
        <v>3</v>
      </c>
      <c r="CH14" s="64">
        <f t="shared" si="31"/>
        <v>1</v>
      </c>
      <c r="CI14" s="98" t="s">
        <v>215</v>
      </c>
      <c r="CJ14" s="30">
        <v>1</v>
      </c>
      <c r="CK14" s="30">
        <v>1</v>
      </c>
      <c r="CL14" s="64">
        <f t="shared" si="32"/>
        <v>1</v>
      </c>
      <c r="CM14" s="98" t="s">
        <v>215</v>
      </c>
      <c r="CN14" s="30">
        <v>0</v>
      </c>
      <c r="CO14" s="30">
        <v>0</v>
      </c>
      <c r="CP14" s="64" t="str">
        <f t="shared" si="33"/>
        <v/>
      </c>
      <c r="CQ14" s="31"/>
      <c r="CR14" s="30">
        <v>2</v>
      </c>
      <c r="CS14" s="30">
        <v>0</v>
      </c>
      <c r="CT14" s="64">
        <f t="shared" si="34"/>
        <v>0</v>
      </c>
      <c r="CU14" s="31"/>
      <c r="CV14" s="30">
        <v>3</v>
      </c>
      <c r="CW14" s="30">
        <v>3</v>
      </c>
      <c r="CX14" s="64">
        <f t="shared" si="35"/>
        <v>1</v>
      </c>
      <c r="CY14" s="98" t="s">
        <v>215</v>
      </c>
      <c r="CZ14" s="30">
        <v>27</v>
      </c>
      <c r="DA14" s="30">
        <v>27</v>
      </c>
      <c r="DB14" s="64">
        <f t="shared" si="36"/>
        <v>1</v>
      </c>
      <c r="DC14" s="98" t="s">
        <v>215</v>
      </c>
      <c r="DD14" s="30">
        <v>1</v>
      </c>
      <c r="DE14" s="30">
        <v>1</v>
      </c>
      <c r="DF14" s="64">
        <f t="shared" si="37"/>
        <v>1</v>
      </c>
      <c r="DG14" s="98" t="s">
        <v>215</v>
      </c>
      <c r="DH14" s="30">
        <v>0</v>
      </c>
      <c r="DI14" s="30">
        <v>0</v>
      </c>
      <c r="DJ14" s="64" t="str">
        <f t="shared" si="38"/>
        <v/>
      </c>
      <c r="DK14" s="31"/>
      <c r="DL14" s="30">
        <v>1</v>
      </c>
      <c r="DM14" s="30">
        <v>0</v>
      </c>
      <c r="DN14" s="64">
        <f t="shared" si="39"/>
        <v>0</v>
      </c>
      <c r="DO14" s="31"/>
      <c r="DP14" s="30">
        <v>13</v>
      </c>
      <c r="DQ14" s="99">
        <v>7</v>
      </c>
      <c r="DR14" s="64">
        <f t="shared" si="40"/>
        <v>0.53846153846153844</v>
      </c>
      <c r="DS14" s="98" t="s">
        <v>215</v>
      </c>
      <c r="DT14" s="89"/>
      <c r="DU14" s="89"/>
      <c r="DV14" s="90"/>
      <c r="DW14" s="81"/>
      <c r="DX14" s="99">
        <v>2</v>
      </c>
      <c r="DY14" s="99">
        <v>2</v>
      </c>
      <c r="DZ14" s="64">
        <f t="shared" si="41"/>
        <v>1</v>
      </c>
      <c r="EA14" s="98" t="s">
        <v>215</v>
      </c>
      <c r="EB14" s="30">
        <v>11</v>
      </c>
      <c r="EC14" s="30">
        <v>7</v>
      </c>
      <c r="ED14" s="64">
        <f t="shared" si="42"/>
        <v>0.63636363636363635</v>
      </c>
      <c r="EE14" s="98" t="s">
        <v>215</v>
      </c>
      <c r="EF14" s="30">
        <v>0</v>
      </c>
      <c r="EG14" s="30">
        <v>0</v>
      </c>
      <c r="EH14" s="64" t="str">
        <f t="shared" si="43"/>
        <v/>
      </c>
      <c r="EI14" s="31"/>
      <c r="EJ14" s="30">
        <v>0</v>
      </c>
      <c r="EK14" s="30">
        <v>0</v>
      </c>
      <c r="EL14" s="64" t="str">
        <f t="shared" si="44"/>
        <v/>
      </c>
      <c r="EM14" s="31"/>
      <c r="EN14" s="99">
        <v>4</v>
      </c>
      <c r="EO14" s="30">
        <v>3</v>
      </c>
      <c r="EP14" s="64">
        <f t="shared" si="45"/>
        <v>0.75</v>
      </c>
      <c r="EQ14" s="98" t="s">
        <v>215</v>
      </c>
      <c r="ER14" s="30">
        <v>1</v>
      </c>
      <c r="ES14" s="30">
        <v>1</v>
      </c>
      <c r="ET14" s="64">
        <f t="shared" si="46"/>
        <v>1</v>
      </c>
      <c r="EU14" s="98" t="s">
        <v>215</v>
      </c>
      <c r="EV14" s="31" t="s">
        <v>78</v>
      </c>
      <c r="EW14" s="31"/>
      <c r="EX14" s="31"/>
      <c r="EY14" s="31"/>
      <c r="EZ14" s="31"/>
      <c r="FA14" s="31"/>
      <c r="FB14" s="51"/>
      <c r="FC14" s="31" t="s">
        <v>78</v>
      </c>
      <c r="FD14" s="31"/>
      <c r="FE14" s="31"/>
      <c r="FF14" s="31"/>
      <c r="FG14" s="31"/>
      <c r="FH14" s="31"/>
      <c r="FI14" s="51"/>
      <c r="FJ14" s="31" t="s">
        <v>78</v>
      </c>
      <c r="FK14" s="31"/>
      <c r="FL14" s="31"/>
      <c r="FM14" s="31"/>
      <c r="FN14" s="31"/>
      <c r="FO14" s="31"/>
      <c r="FP14" s="51"/>
      <c r="FQ14" s="31" t="s">
        <v>78</v>
      </c>
      <c r="FR14" s="31"/>
      <c r="FS14" s="31"/>
      <c r="FT14" s="51"/>
      <c r="FU14" s="31" t="s">
        <v>78</v>
      </c>
      <c r="FV14" s="31"/>
      <c r="FW14" s="31"/>
      <c r="FX14" s="51"/>
      <c r="FY14" s="31" t="s">
        <v>78</v>
      </c>
      <c r="FZ14" s="31"/>
      <c r="GA14" s="31"/>
      <c r="GB14" s="155"/>
      <c r="GC14" s="158" t="str">
        <f t="shared" si="47"/>
        <v>対応済あり</v>
      </c>
      <c r="GD14" s="142" t="str">
        <f t="shared" si="48"/>
        <v>対応済あり</v>
      </c>
      <c r="GE14" s="161" t="s">
        <v>232</v>
      </c>
      <c r="GF14" s="147" t="s">
        <v>235</v>
      </c>
      <c r="GG14" s="21" t="s">
        <v>208</v>
      </c>
      <c r="GI14" s="153" t="str">
        <f t="shared" si="49"/>
        <v>OK</v>
      </c>
      <c r="GJ14" s="153" t="str">
        <f t="shared" si="50"/>
        <v>OK</v>
      </c>
    </row>
    <row r="15" spans="1:194" s="23" customFormat="1" ht="98.25" customHeight="1">
      <c r="A15" s="18" t="s">
        <v>91</v>
      </c>
      <c r="B15" s="97" t="s">
        <v>92</v>
      </c>
      <c r="C15" s="9" t="s">
        <v>78</v>
      </c>
      <c r="D15" s="9" t="s">
        <v>79</v>
      </c>
      <c r="E15" s="94" t="s">
        <v>209</v>
      </c>
      <c r="F15" s="9" t="s">
        <v>78</v>
      </c>
      <c r="G15" s="9" t="s">
        <v>79</v>
      </c>
      <c r="H15" s="94" t="s">
        <v>210</v>
      </c>
      <c r="I15" s="9" t="s">
        <v>78</v>
      </c>
      <c r="J15" s="9" t="s">
        <v>79</v>
      </c>
      <c r="K15" s="94" t="s">
        <v>210</v>
      </c>
      <c r="L15" s="9" t="s">
        <v>78</v>
      </c>
      <c r="M15" s="9" t="s">
        <v>79</v>
      </c>
      <c r="N15" s="94" t="s">
        <v>210</v>
      </c>
      <c r="O15" s="9" t="s">
        <v>78</v>
      </c>
      <c r="P15" s="9" t="s">
        <v>79</v>
      </c>
      <c r="Q15" s="94" t="s">
        <v>210</v>
      </c>
      <c r="R15" s="77"/>
      <c r="S15" s="77"/>
      <c r="T15" s="77"/>
      <c r="U15" s="77"/>
      <c r="V15" s="77"/>
      <c r="W15" s="77"/>
      <c r="X15" s="9" t="s">
        <v>78</v>
      </c>
      <c r="Y15" s="9" t="s">
        <v>79</v>
      </c>
      <c r="Z15" s="94" t="s">
        <v>210</v>
      </c>
      <c r="AA15" s="9" t="s">
        <v>78</v>
      </c>
      <c r="AB15" s="9" t="s">
        <v>79</v>
      </c>
      <c r="AC15" s="94" t="s">
        <v>210</v>
      </c>
      <c r="AD15" s="9"/>
      <c r="AE15" s="9" t="s">
        <v>78</v>
      </c>
      <c r="AF15" s="9"/>
      <c r="AG15" s="57" t="str">
        <f t="shared" si="23"/>
        <v>○</v>
      </c>
      <c r="AH15" s="9" t="s">
        <v>78</v>
      </c>
      <c r="AI15" s="9"/>
      <c r="AJ15" s="57" t="str">
        <f t="shared" si="24"/>
        <v/>
      </c>
      <c r="AK15" s="32"/>
      <c r="AL15" s="94" t="s">
        <v>209</v>
      </c>
      <c r="AM15" s="9" t="s">
        <v>80</v>
      </c>
      <c r="AN15" s="9" t="s">
        <v>79</v>
      </c>
      <c r="AO15" s="9"/>
      <c r="AP15" s="9" t="s">
        <v>78</v>
      </c>
      <c r="AQ15" s="9" t="s">
        <v>79</v>
      </c>
      <c r="AR15" s="94" t="s">
        <v>210</v>
      </c>
      <c r="AS15" s="77"/>
      <c r="AT15" s="77"/>
      <c r="AU15" s="77"/>
      <c r="AV15" s="77"/>
      <c r="AW15" s="77"/>
      <c r="AX15" s="77"/>
      <c r="AY15" s="9" t="s">
        <v>78</v>
      </c>
      <c r="AZ15" s="9" t="s">
        <v>79</v>
      </c>
      <c r="BA15" s="94" t="s">
        <v>210</v>
      </c>
      <c r="BB15" s="9" t="s">
        <v>78</v>
      </c>
      <c r="BC15" s="9" t="s">
        <v>79</v>
      </c>
      <c r="BD15" s="94" t="s">
        <v>211</v>
      </c>
      <c r="BE15" s="9" t="s">
        <v>78</v>
      </c>
      <c r="BF15" s="9" t="s">
        <v>79</v>
      </c>
      <c r="BG15" s="94" t="s">
        <v>210</v>
      </c>
      <c r="BH15" s="20">
        <v>2</v>
      </c>
      <c r="BI15" s="20">
        <v>2</v>
      </c>
      <c r="BJ15" s="61">
        <f t="shared" si="25"/>
        <v>1</v>
      </c>
      <c r="BK15" s="94" t="s">
        <v>210</v>
      </c>
      <c r="BL15" s="20">
        <v>0</v>
      </c>
      <c r="BM15" s="20">
        <v>0</v>
      </c>
      <c r="BN15" s="61" t="str">
        <f t="shared" si="26"/>
        <v/>
      </c>
      <c r="BO15" s="9"/>
      <c r="BP15" s="20">
        <v>1</v>
      </c>
      <c r="BQ15" s="20">
        <v>1</v>
      </c>
      <c r="BR15" s="61">
        <f t="shared" si="27"/>
        <v>1</v>
      </c>
      <c r="BS15" s="94" t="s">
        <v>210</v>
      </c>
      <c r="BT15" s="20">
        <v>2</v>
      </c>
      <c r="BU15" s="20">
        <v>2</v>
      </c>
      <c r="BV15" s="61">
        <f t="shared" si="28"/>
        <v>1</v>
      </c>
      <c r="BW15" s="94" t="s">
        <v>210</v>
      </c>
      <c r="BX15" s="20">
        <v>1</v>
      </c>
      <c r="BY15" s="20">
        <v>1</v>
      </c>
      <c r="BZ15" s="61">
        <f t="shared" si="29"/>
        <v>1</v>
      </c>
      <c r="CA15" s="94" t="s">
        <v>210</v>
      </c>
      <c r="CB15" s="20">
        <v>0</v>
      </c>
      <c r="CC15" s="20">
        <v>0</v>
      </c>
      <c r="CD15" s="61" t="str">
        <f t="shared" si="30"/>
        <v/>
      </c>
      <c r="CE15" s="9"/>
      <c r="CF15" s="20">
        <v>1</v>
      </c>
      <c r="CG15" s="20">
        <v>1</v>
      </c>
      <c r="CH15" s="61">
        <f t="shared" si="31"/>
        <v>1</v>
      </c>
      <c r="CI15" s="94" t="s">
        <v>210</v>
      </c>
      <c r="CJ15" s="20">
        <v>3</v>
      </c>
      <c r="CK15" s="95">
        <v>2</v>
      </c>
      <c r="CL15" s="102">
        <f t="shared" si="32"/>
        <v>0.66666666666666663</v>
      </c>
      <c r="CM15" s="94" t="s">
        <v>210</v>
      </c>
      <c r="CN15" s="20">
        <v>0</v>
      </c>
      <c r="CO15" s="20">
        <v>0</v>
      </c>
      <c r="CP15" s="61" t="str">
        <f t="shared" si="33"/>
        <v/>
      </c>
      <c r="CQ15" s="9"/>
      <c r="CR15" s="20">
        <v>3</v>
      </c>
      <c r="CS15" s="20">
        <v>1</v>
      </c>
      <c r="CT15" s="61">
        <f t="shared" si="34"/>
        <v>0.33333333333333331</v>
      </c>
      <c r="CU15" s="94" t="s">
        <v>210</v>
      </c>
      <c r="CV15" s="20">
        <v>9</v>
      </c>
      <c r="CW15" s="20">
        <v>9</v>
      </c>
      <c r="CX15" s="61">
        <f t="shared" si="35"/>
        <v>1</v>
      </c>
      <c r="CY15" s="94" t="s">
        <v>210</v>
      </c>
      <c r="CZ15" s="20">
        <v>76</v>
      </c>
      <c r="DA15" s="95">
        <v>0</v>
      </c>
      <c r="DB15" s="102">
        <f t="shared" si="36"/>
        <v>0</v>
      </c>
      <c r="DC15" s="9"/>
      <c r="DD15" s="20">
        <v>1</v>
      </c>
      <c r="DE15" s="20">
        <v>1</v>
      </c>
      <c r="DF15" s="61">
        <f t="shared" si="37"/>
        <v>1</v>
      </c>
      <c r="DG15" s="94" t="s">
        <v>210</v>
      </c>
      <c r="DH15" s="20">
        <v>0</v>
      </c>
      <c r="DI15" s="20">
        <v>0</v>
      </c>
      <c r="DJ15" s="61" t="str">
        <f t="shared" si="38"/>
        <v/>
      </c>
      <c r="DK15" s="9"/>
      <c r="DL15" s="20">
        <v>1</v>
      </c>
      <c r="DM15" s="20">
        <v>0</v>
      </c>
      <c r="DN15" s="61">
        <f t="shared" si="39"/>
        <v>0</v>
      </c>
      <c r="DO15" s="9"/>
      <c r="DP15" s="20">
        <v>5</v>
      </c>
      <c r="DQ15" s="20">
        <v>3</v>
      </c>
      <c r="DR15" s="61">
        <f t="shared" si="40"/>
        <v>0.6</v>
      </c>
      <c r="DS15" s="94" t="s">
        <v>210</v>
      </c>
      <c r="DT15" s="83"/>
      <c r="DU15" s="83"/>
      <c r="DV15" s="84"/>
      <c r="DW15" s="77"/>
      <c r="DX15" s="95">
        <v>3</v>
      </c>
      <c r="DY15" s="95">
        <v>3</v>
      </c>
      <c r="DZ15" s="61">
        <f t="shared" si="41"/>
        <v>1</v>
      </c>
      <c r="EA15" s="94" t="s">
        <v>210</v>
      </c>
      <c r="EB15" s="20">
        <v>5</v>
      </c>
      <c r="EC15" s="20">
        <v>5</v>
      </c>
      <c r="ED15" s="61">
        <f t="shared" si="42"/>
        <v>1</v>
      </c>
      <c r="EE15" s="94" t="s">
        <v>210</v>
      </c>
      <c r="EF15" s="20">
        <v>0</v>
      </c>
      <c r="EG15" s="20">
        <v>0</v>
      </c>
      <c r="EH15" s="61" t="str">
        <f t="shared" si="43"/>
        <v/>
      </c>
      <c r="EI15" s="9"/>
      <c r="EJ15" s="20">
        <v>0</v>
      </c>
      <c r="EK15" s="20">
        <v>0</v>
      </c>
      <c r="EL15" s="61" t="str">
        <f t="shared" si="44"/>
        <v/>
      </c>
      <c r="EM15" s="9"/>
      <c r="EN15" s="20">
        <v>1</v>
      </c>
      <c r="EO15" s="20">
        <v>0</v>
      </c>
      <c r="EP15" s="61">
        <f t="shared" si="45"/>
        <v>0</v>
      </c>
      <c r="EQ15" s="9"/>
      <c r="ER15" s="20">
        <v>0</v>
      </c>
      <c r="ES15" s="20">
        <v>0</v>
      </c>
      <c r="ET15" s="61" t="str">
        <f t="shared" si="46"/>
        <v/>
      </c>
      <c r="EU15" s="9"/>
      <c r="EV15" s="9" t="s">
        <v>78</v>
      </c>
      <c r="EW15" s="9"/>
      <c r="EX15" s="9"/>
      <c r="EY15" s="9"/>
      <c r="EZ15" s="9"/>
      <c r="FA15" s="9"/>
      <c r="FB15" s="32"/>
      <c r="FC15" s="9" t="s">
        <v>78</v>
      </c>
      <c r="FD15" s="9"/>
      <c r="FE15" s="9"/>
      <c r="FF15" s="9"/>
      <c r="FG15" s="9"/>
      <c r="FH15" s="9"/>
      <c r="FI15" s="32"/>
      <c r="FJ15" s="9" t="s">
        <v>78</v>
      </c>
      <c r="FK15" s="9"/>
      <c r="FL15" s="9"/>
      <c r="FM15" s="9"/>
      <c r="FN15" s="9"/>
      <c r="FO15" s="9"/>
      <c r="FP15" s="32"/>
      <c r="FQ15" s="9" t="s">
        <v>78</v>
      </c>
      <c r="FR15" s="9"/>
      <c r="FS15" s="9"/>
      <c r="FT15" s="32"/>
      <c r="FU15" s="9" t="s">
        <v>78</v>
      </c>
      <c r="FV15" s="9"/>
      <c r="FW15" s="9"/>
      <c r="FX15" s="32"/>
      <c r="FY15" s="9" t="s">
        <v>78</v>
      </c>
      <c r="FZ15" s="9"/>
      <c r="GA15" s="9"/>
      <c r="GB15" s="154"/>
      <c r="GC15" s="158" t="str">
        <f t="shared" si="47"/>
        <v>対応済あり</v>
      </c>
      <c r="GD15" s="142" t="str">
        <f t="shared" si="48"/>
        <v>対応済あり</v>
      </c>
      <c r="GE15" s="162" t="s">
        <v>232</v>
      </c>
      <c r="GF15" s="150" t="s">
        <v>235</v>
      </c>
      <c r="GG15" s="9" t="s">
        <v>78</v>
      </c>
      <c r="GI15" s="153" t="str">
        <f t="shared" si="49"/>
        <v>OK</v>
      </c>
      <c r="GJ15" s="153" t="str">
        <f t="shared" si="50"/>
        <v>OK</v>
      </c>
    </row>
    <row r="16" spans="1:194" s="21" customFormat="1" ht="78">
      <c r="A16" s="18" t="s">
        <v>93</v>
      </c>
      <c r="B16" s="97" t="s">
        <v>94</v>
      </c>
      <c r="C16" s="9" t="s">
        <v>78</v>
      </c>
      <c r="D16" s="9" t="s">
        <v>79</v>
      </c>
      <c r="E16" s="94" t="s">
        <v>210</v>
      </c>
      <c r="F16" s="9" t="s">
        <v>78</v>
      </c>
      <c r="G16" s="9" t="s">
        <v>79</v>
      </c>
      <c r="H16" s="94" t="s">
        <v>210</v>
      </c>
      <c r="I16" s="9" t="s">
        <v>78</v>
      </c>
      <c r="J16" s="9" t="s">
        <v>79</v>
      </c>
      <c r="K16" s="94" t="s">
        <v>210</v>
      </c>
      <c r="L16" s="9" t="s">
        <v>78</v>
      </c>
      <c r="M16" s="9" t="s">
        <v>79</v>
      </c>
      <c r="N16" s="94" t="s">
        <v>210</v>
      </c>
      <c r="O16" s="9" t="s">
        <v>78</v>
      </c>
      <c r="P16" s="9" t="s">
        <v>79</v>
      </c>
      <c r="Q16" s="94" t="s">
        <v>210</v>
      </c>
      <c r="R16" s="77"/>
      <c r="S16" s="77"/>
      <c r="T16" s="77"/>
      <c r="U16" s="77"/>
      <c r="V16" s="77"/>
      <c r="W16" s="77"/>
      <c r="X16" s="9" t="s">
        <v>78</v>
      </c>
      <c r="Y16" s="9" t="s">
        <v>79</v>
      </c>
      <c r="Z16" s="94" t="s">
        <v>210</v>
      </c>
      <c r="AA16" s="9" t="s">
        <v>78</v>
      </c>
      <c r="AB16" s="9" t="s">
        <v>79</v>
      </c>
      <c r="AC16" s="94" t="s">
        <v>210</v>
      </c>
      <c r="AD16" s="9"/>
      <c r="AE16" s="9"/>
      <c r="AF16" s="9" t="s">
        <v>78</v>
      </c>
      <c r="AG16" s="57" t="str">
        <f t="shared" si="23"/>
        <v/>
      </c>
      <c r="AH16" s="9" t="s">
        <v>78</v>
      </c>
      <c r="AI16" s="9"/>
      <c r="AJ16" s="57" t="str">
        <f t="shared" si="24"/>
        <v>○</v>
      </c>
      <c r="AK16" s="32" t="s">
        <v>88</v>
      </c>
      <c r="AL16" s="94" t="s">
        <v>210</v>
      </c>
      <c r="AM16" s="9" t="s">
        <v>80</v>
      </c>
      <c r="AN16" s="9" t="s">
        <v>79</v>
      </c>
      <c r="AO16" s="9"/>
      <c r="AP16" s="9" t="s">
        <v>78</v>
      </c>
      <c r="AQ16" s="9" t="s">
        <v>79</v>
      </c>
      <c r="AR16" s="94" t="s">
        <v>210</v>
      </c>
      <c r="AS16" s="77"/>
      <c r="AT16" s="77"/>
      <c r="AU16" s="77"/>
      <c r="AV16" s="77"/>
      <c r="AW16" s="77"/>
      <c r="AX16" s="77"/>
      <c r="AY16" s="9" t="s">
        <v>78</v>
      </c>
      <c r="AZ16" s="9" t="s">
        <v>79</v>
      </c>
      <c r="BA16" s="94" t="s">
        <v>210</v>
      </c>
      <c r="BB16" s="9" t="s">
        <v>78</v>
      </c>
      <c r="BC16" s="9" t="s">
        <v>79</v>
      </c>
      <c r="BD16" s="94" t="s">
        <v>210</v>
      </c>
      <c r="BE16" s="9" t="s">
        <v>78</v>
      </c>
      <c r="BF16" s="9" t="s">
        <v>79</v>
      </c>
      <c r="BG16" s="94" t="s">
        <v>210</v>
      </c>
      <c r="BH16" s="20">
        <v>2</v>
      </c>
      <c r="BI16" s="20">
        <v>2</v>
      </c>
      <c r="BJ16" s="61">
        <f t="shared" si="25"/>
        <v>1</v>
      </c>
      <c r="BK16" s="94" t="s">
        <v>210</v>
      </c>
      <c r="BL16" s="20">
        <v>6</v>
      </c>
      <c r="BM16" s="20">
        <v>2</v>
      </c>
      <c r="BN16" s="61">
        <f t="shared" si="26"/>
        <v>0.33333333333333331</v>
      </c>
      <c r="BO16" s="94" t="s">
        <v>210</v>
      </c>
      <c r="BP16" s="20">
        <v>0</v>
      </c>
      <c r="BQ16" s="20">
        <v>0</v>
      </c>
      <c r="BR16" s="61" t="str">
        <f t="shared" si="27"/>
        <v/>
      </c>
      <c r="BS16" s="9"/>
      <c r="BT16" s="20">
        <v>0</v>
      </c>
      <c r="BU16" s="20">
        <v>0</v>
      </c>
      <c r="BV16" s="61" t="str">
        <f t="shared" si="28"/>
        <v/>
      </c>
      <c r="BW16" s="9"/>
      <c r="BX16" s="20">
        <v>0</v>
      </c>
      <c r="BY16" s="20">
        <v>0</v>
      </c>
      <c r="BZ16" s="61" t="str">
        <f t="shared" si="29"/>
        <v/>
      </c>
      <c r="CA16" s="9"/>
      <c r="CB16" s="20">
        <v>0</v>
      </c>
      <c r="CC16" s="20">
        <v>0</v>
      </c>
      <c r="CD16" s="61" t="str">
        <f t="shared" si="30"/>
        <v/>
      </c>
      <c r="CE16" s="9"/>
      <c r="CF16" s="20">
        <v>2</v>
      </c>
      <c r="CG16" s="20">
        <v>2</v>
      </c>
      <c r="CH16" s="61">
        <f t="shared" si="31"/>
        <v>1</v>
      </c>
      <c r="CI16" s="94" t="s">
        <v>210</v>
      </c>
      <c r="CJ16" s="20">
        <v>2</v>
      </c>
      <c r="CK16" s="20">
        <v>2</v>
      </c>
      <c r="CL16" s="61">
        <f t="shared" si="32"/>
        <v>1</v>
      </c>
      <c r="CM16" s="94" t="s">
        <v>210</v>
      </c>
      <c r="CN16" s="20">
        <v>1</v>
      </c>
      <c r="CO16" s="20">
        <v>1</v>
      </c>
      <c r="CP16" s="61">
        <f t="shared" si="33"/>
        <v>1</v>
      </c>
      <c r="CQ16" s="94" t="s">
        <v>210</v>
      </c>
      <c r="CR16" s="116">
        <v>5</v>
      </c>
      <c r="CS16" s="116">
        <v>3</v>
      </c>
      <c r="CT16" s="61">
        <f t="shared" si="34"/>
        <v>0.6</v>
      </c>
      <c r="CU16" s="94" t="s">
        <v>210</v>
      </c>
      <c r="CV16" s="20">
        <v>8</v>
      </c>
      <c r="CW16" s="20">
        <v>4</v>
      </c>
      <c r="CX16" s="61">
        <f t="shared" si="35"/>
        <v>0.5</v>
      </c>
      <c r="CY16" s="94" t="s">
        <v>210</v>
      </c>
      <c r="CZ16" s="20">
        <v>127</v>
      </c>
      <c r="DA16" s="20">
        <v>127</v>
      </c>
      <c r="DB16" s="61">
        <f t="shared" si="36"/>
        <v>1</v>
      </c>
      <c r="DC16" s="94" t="s">
        <v>210</v>
      </c>
      <c r="DD16" s="20">
        <v>0</v>
      </c>
      <c r="DE16" s="20">
        <v>0</v>
      </c>
      <c r="DF16" s="61" t="str">
        <f t="shared" si="37"/>
        <v/>
      </c>
      <c r="DG16" s="9"/>
      <c r="DH16" s="20">
        <v>0</v>
      </c>
      <c r="DI16" s="20">
        <v>0</v>
      </c>
      <c r="DJ16" s="61" t="str">
        <f t="shared" si="38"/>
        <v/>
      </c>
      <c r="DK16" s="9"/>
      <c r="DL16" s="20">
        <v>2</v>
      </c>
      <c r="DM16" s="20">
        <v>1</v>
      </c>
      <c r="DN16" s="61">
        <f t="shared" si="39"/>
        <v>0.5</v>
      </c>
      <c r="DO16" s="94" t="s">
        <v>210</v>
      </c>
      <c r="DP16" s="20">
        <v>5</v>
      </c>
      <c r="DQ16" s="20">
        <v>3</v>
      </c>
      <c r="DR16" s="61">
        <f t="shared" si="40"/>
        <v>0.6</v>
      </c>
      <c r="DS16" s="94" t="s">
        <v>210</v>
      </c>
      <c r="DT16" s="83"/>
      <c r="DU16" s="83"/>
      <c r="DV16" s="84"/>
      <c r="DW16" s="77"/>
      <c r="DX16" s="20">
        <v>1</v>
      </c>
      <c r="DY16" s="20">
        <v>1</v>
      </c>
      <c r="DZ16" s="61">
        <f t="shared" si="41"/>
        <v>1</v>
      </c>
      <c r="EA16" s="94" t="s">
        <v>210</v>
      </c>
      <c r="EB16" s="20">
        <v>4</v>
      </c>
      <c r="EC16" s="20">
        <v>4</v>
      </c>
      <c r="ED16" s="61">
        <f t="shared" si="42"/>
        <v>1</v>
      </c>
      <c r="EE16" s="94" t="s">
        <v>210</v>
      </c>
      <c r="EF16" s="20">
        <v>0</v>
      </c>
      <c r="EG16" s="20">
        <v>0</v>
      </c>
      <c r="EH16" s="61" t="str">
        <f t="shared" si="43"/>
        <v/>
      </c>
      <c r="EI16" s="9"/>
      <c r="EJ16" s="20">
        <v>0</v>
      </c>
      <c r="EK16" s="20">
        <v>0</v>
      </c>
      <c r="EL16" s="61" t="str">
        <f t="shared" si="44"/>
        <v/>
      </c>
      <c r="EM16" s="9"/>
      <c r="EN16" s="20">
        <v>7</v>
      </c>
      <c r="EO16" s="20">
        <v>5</v>
      </c>
      <c r="EP16" s="61">
        <f t="shared" si="45"/>
        <v>0.7142857142857143</v>
      </c>
      <c r="EQ16" s="94" t="s">
        <v>210</v>
      </c>
      <c r="ER16" s="20">
        <v>0</v>
      </c>
      <c r="ES16" s="20">
        <v>0</v>
      </c>
      <c r="ET16" s="61" t="str">
        <f t="shared" si="46"/>
        <v/>
      </c>
      <c r="EU16" s="9"/>
      <c r="EV16" s="9" t="s">
        <v>78</v>
      </c>
      <c r="EW16" s="9"/>
      <c r="EX16" s="9"/>
      <c r="EY16" s="9"/>
      <c r="EZ16" s="9"/>
      <c r="FA16" s="9"/>
      <c r="FB16" s="32"/>
      <c r="FC16" s="9" t="s">
        <v>78</v>
      </c>
      <c r="FD16" s="9"/>
      <c r="FE16" s="9"/>
      <c r="FF16" s="9"/>
      <c r="FG16" s="9"/>
      <c r="FH16" s="9"/>
      <c r="FI16" s="32"/>
      <c r="FJ16" s="9"/>
      <c r="FK16" s="9"/>
      <c r="FL16" s="9"/>
      <c r="FM16" s="9"/>
      <c r="FN16" s="9"/>
      <c r="FO16" s="9" t="s">
        <v>78</v>
      </c>
      <c r="FP16" s="32" t="s">
        <v>95</v>
      </c>
      <c r="FQ16" s="9" t="s">
        <v>78</v>
      </c>
      <c r="FR16" s="9"/>
      <c r="FS16" s="9"/>
      <c r="FT16" s="32"/>
      <c r="FU16" s="9" t="s">
        <v>78</v>
      </c>
      <c r="FV16" s="9"/>
      <c r="FW16" s="9"/>
      <c r="FX16" s="32"/>
      <c r="FY16" s="9"/>
      <c r="FZ16" s="9"/>
      <c r="GA16" s="9"/>
      <c r="GB16" s="154"/>
      <c r="GC16" s="158" t="str">
        <f t="shared" si="47"/>
        <v>対応済あり</v>
      </c>
      <c r="GD16" s="142" t="str">
        <f t="shared" si="48"/>
        <v>対応済あり</v>
      </c>
      <c r="GE16" s="161" t="s">
        <v>231</v>
      </c>
      <c r="GF16" s="147" t="s">
        <v>235</v>
      </c>
      <c r="GI16" s="153" t="str">
        <f t="shared" si="49"/>
        <v>OK</v>
      </c>
      <c r="GJ16" s="153" t="str">
        <f t="shared" si="50"/>
        <v>OK</v>
      </c>
    </row>
    <row r="17" spans="1:192" s="21" customFormat="1" ht="52">
      <c r="A17" s="18" t="s">
        <v>96</v>
      </c>
      <c r="B17" s="97" t="s">
        <v>97</v>
      </c>
      <c r="C17" s="9" t="s">
        <v>78</v>
      </c>
      <c r="D17" s="9" t="s">
        <v>79</v>
      </c>
      <c r="E17" s="94" t="s">
        <v>210</v>
      </c>
      <c r="F17" s="9" t="s">
        <v>78</v>
      </c>
      <c r="G17" s="9" t="s">
        <v>79</v>
      </c>
      <c r="H17" s="94" t="s">
        <v>210</v>
      </c>
      <c r="I17" s="9" t="s">
        <v>78</v>
      </c>
      <c r="J17" s="9" t="s">
        <v>79</v>
      </c>
      <c r="K17" s="94" t="s">
        <v>210</v>
      </c>
      <c r="L17" s="9" t="s">
        <v>78</v>
      </c>
      <c r="M17" s="9" t="s">
        <v>79</v>
      </c>
      <c r="N17" s="94" t="s">
        <v>210</v>
      </c>
      <c r="O17" s="9" t="s">
        <v>78</v>
      </c>
      <c r="P17" s="9" t="s">
        <v>79</v>
      </c>
      <c r="Q17" s="94" t="s">
        <v>210</v>
      </c>
      <c r="R17" s="77"/>
      <c r="S17" s="77"/>
      <c r="T17" s="77"/>
      <c r="U17" s="77"/>
      <c r="V17" s="77"/>
      <c r="W17" s="77"/>
      <c r="X17" s="9" t="s">
        <v>78</v>
      </c>
      <c r="Y17" s="9" t="s">
        <v>79</v>
      </c>
      <c r="Z17" s="94" t="s">
        <v>210</v>
      </c>
      <c r="AA17" s="9" t="s">
        <v>78</v>
      </c>
      <c r="AB17" s="9" t="s">
        <v>79</v>
      </c>
      <c r="AC17" s="94" t="s">
        <v>210</v>
      </c>
      <c r="AD17" s="9"/>
      <c r="AE17" s="9"/>
      <c r="AF17" s="9" t="s">
        <v>78</v>
      </c>
      <c r="AG17" s="57" t="str">
        <f t="shared" si="23"/>
        <v/>
      </c>
      <c r="AH17" s="9" t="s">
        <v>78</v>
      </c>
      <c r="AI17" s="9"/>
      <c r="AJ17" s="57" t="str">
        <f t="shared" si="24"/>
        <v>○</v>
      </c>
      <c r="AK17" s="32" t="s">
        <v>85</v>
      </c>
      <c r="AL17" s="9"/>
      <c r="AM17" s="9" t="s">
        <v>80</v>
      </c>
      <c r="AN17" s="9" t="s">
        <v>79</v>
      </c>
      <c r="AO17" s="9"/>
      <c r="AP17" s="9" t="s">
        <v>78</v>
      </c>
      <c r="AQ17" s="9" t="s">
        <v>79</v>
      </c>
      <c r="AR17" s="94" t="s">
        <v>210</v>
      </c>
      <c r="AS17" s="77"/>
      <c r="AT17" s="77"/>
      <c r="AU17" s="77"/>
      <c r="AV17" s="77"/>
      <c r="AW17" s="77"/>
      <c r="AX17" s="77"/>
      <c r="AY17" s="9" t="s">
        <v>78</v>
      </c>
      <c r="AZ17" s="9" t="s">
        <v>79</v>
      </c>
      <c r="BA17" s="94" t="s">
        <v>210</v>
      </c>
      <c r="BB17" s="9" t="s">
        <v>78</v>
      </c>
      <c r="BC17" s="9" t="s">
        <v>79</v>
      </c>
      <c r="BD17" s="94" t="s">
        <v>210</v>
      </c>
      <c r="BE17" s="9" t="s">
        <v>78</v>
      </c>
      <c r="BF17" s="9" t="s">
        <v>79</v>
      </c>
      <c r="BG17" s="94" t="s">
        <v>210</v>
      </c>
      <c r="BH17" s="95">
        <v>1</v>
      </c>
      <c r="BI17" s="95">
        <v>1</v>
      </c>
      <c r="BJ17" s="61">
        <f t="shared" si="25"/>
        <v>1</v>
      </c>
      <c r="BK17" s="94" t="s">
        <v>210</v>
      </c>
      <c r="BL17" s="95">
        <v>14</v>
      </c>
      <c r="BM17" s="95">
        <v>13</v>
      </c>
      <c r="BN17" s="61">
        <f t="shared" si="26"/>
        <v>0.9285714285714286</v>
      </c>
      <c r="BO17" s="94" t="s">
        <v>210</v>
      </c>
      <c r="BP17" s="95">
        <v>1</v>
      </c>
      <c r="BQ17" s="95">
        <v>1</v>
      </c>
      <c r="BR17" s="61">
        <f t="shared" si="27"/>
        <v>1</v>
      </c>
      <c r="BS17" s="94" t="s">
        <v>210</v>
      </c>
      <c r="BT17" s="20">
        <v>0</v>
      </c>
      <c r="BU17" s="20">
        <v>0</v>
      </c>
      <c r="BV17" s="61" t="str">
        <f t="shared" si="28"/>
        <v/>
      </c>
      <c r="BW17" s="9"/>
      <c r="BX17" s="95">
        <v>1</v>
      </c>
      <c r="BY17" s="95">
        <v>1</v>
      </c>
      <c r="BZ17" s="61">
        <f t="shared" si="29"/>
        <v>1</v>
      </c>
      <c r="CA17" s="94" t="s">
        <v>210</v>
      </c>
      <c r="CB17" s="20">
        <v>0</v>
      </c>
      <c r="CC17" s="20">
        <v>0</v>
      </c>
      <c r="CD17" s="61" t="str">
        <f t="shared" si="30"/>
        <v/>
      </c>
      <c r="CE17" s="9"/>
      <c r="CF17" s="95">
        <v>0</v>
      </c>
      <c r="CG17" s="95">
        <v>0</v>
      </c>
      <c r="CH17" s="61" t="str">
        <f t="shared" si="31"/>
        <v/>
      </c>
      <c r="CI17" s="9"/>
      <c r="CJ17" s="20">
        <v>0</v>
      </c>
      <c r="CK17" s="20">
        <v>0</v>
      </c>
      <c r="CL17" s="61" t="str">
        <f t="shared" si="32"/>
        <v/>
      </c>
      <c r="CM17" s="9"/>
      <c r="CN17" s="20">
        <v>1</v>
      </c>
      <c r="CO17" s="20">
        <v>1</v>
      </c>
      <c r="CP17" s="61">
        <f t="shared" si="33"/>
        <v>1</v>
      </c>
      <c r="CQ17" s="94" t="s">
        <v>210</v>
      </c>
      <c r="CR17" s="20">
        <v>0</v>
      </c>
      <c r="CS17" s="20">
        <v>0</v>
      </c>
      <c r="CT17" s="61" t="str">
        <f t="shared" si="34"/>
        <v/>
      </c>
      <c r="CU17" s="9"/>
      <c r="CV17" s="95">
        <v>10</v>
      </c>
      <c r="CW17" s="95">
        <v>7</v>
      </c>
      <c r="CX17" s="61">
        <f t="shared" si="35"/>
        <v>0.7</v>
      </c>
      <c r="CY17" s="94" t="s">
        <v>210</v>
      </c>
      <c r="CZ17" s="95">
        <v>154</v>
      </c>
      <c r="DA17" s="95">
        <v>154</v>
      </c>
      <c r="DB17" s="61">
        <f t="shared" si="36"/>
        <v>1</v>
      </c>
      <c r="DC17" s="94" t="s">
        <v>210</v>
      </c>
      <c r="DD17" s="95">
        <v>2</v>
      </c>
      <c r="DE17" s="95">
        <v>2</v>
      </c>
      <c r="DF17" s="61">
        <f t="shared" si="37"/>
        <v>1</v>
      </c>
      <c r="DG17" s="94" t="s">
        <v>210</v>
      </c>
      <c r="DH17" s="20">
        <v>0</v>
      </c>
      <c r="DI17" s="20">
        <v>0</v>
      </c>
      <c r="DJ17" s="61" t="str">
        <f t="shared" si="38"/>
        <v/>
      </c>
      <c r="DK17" s="9"/>
      <c r="DL17" s="20">
        <v>1</v>
      </c>
      <c r="DM17" s="20">
        <v>0</v>
      </c>
      <c r="DN17" s="61">
        <f t="shared" si="39"/>
        <v>0</v>
      </c>
      <c r="DO17" s="9"/>
      <c r="DP17" s="20">
        <v>4</v>
      </c>
      <c r="DQ17" s="20">
        <v>1</v>
      </c>
      <c r="DR17" s="61">
        <f t="shared" si="40"/>
        <v>0.25</v>
      </c>
      <c r="DS17" s="94" t="s">
        <v>210</v>
      </c>
      <c r="DT17" s="83"/>
      <c r="DU17" s="83"/>
      <c r="DV17" s="84"/>
      <c r="DW17" s="77"/>
      <c r="DX17" s="20">
        <v>1</v>
      </c>
      <c r="DY17" s="20">
        <v>1</v>
      </c>
      <c r="DZ17" s="61">
        <f t="shared" si="41"/>
        <v>1</v>
      </c>
      <c r="EA17" s="94" t="s">
        <v>210</v>
      </c>
      <c r="EB17" s="95">
        <v>2</v>
      </c>
      <c r="EC17" s="95">
        <v>2</v>
      </c>
      <c r="ED17" s="61">
        <f t="shared" si="42"/>
        <v>1</v>
      </c>
      <c r="EE17" s="94" t="s">
        <v>210</v>
      </c>
      <c r="EF17" s="20">
        <v>0</v>
      </c>
      <c r="EG17" s="20">
        <v>0</v>
      </c>
      <c r="EH17" s="61" t="str">
        <f t="shared" si="43"/>
        <v/>
      </c>
      <c r="EI17" s="9"/>
      <c r="EJ17" s="20">
        <v>0</v>
      </c>
      <c r="EK17" s="20">
        <v>0</v>
      </c>
      <c r="EL17" s="61" t="str">
        <f t="shared" si="44"/>
        <v/>
      </c>
      <c r="EM17" s="9"/>
      <c r="EN17" s="20">
        <v>4</v>
      </c>
      <c r="EO17" s="20">
        <v>4</v>
      </c>
      <c r="EP17" s="61">
        <f t="shared" si="45"/>
        <v>1</v>
      </c>
      <c r="EQ17" s="94" t="s">
        <v>210</v>
      </c>
      <c r="ER17" s="20">
        <v>0</v>
      </c>
      <c r="ES17" s="20">
        <v>0</v>
      </c>
      <c r="ET17" s="61" t="str">
        <f t="shared" si="46"/>
        <v/>
      </c>
      <c r="EU17" s="9"/>
      <c r="EV17" s="9" t="s">
        <v>78</v>
      </c>
      <c r="EW17" s="9"/>
      <c r="EX17" s="9"/>
      <c r="EY17" s="9"/>
      <c r="EZ17" s="9"/>
      <c r="FA17" s="9"/>
      <c r="FB17" s="32"/>
      <c r="FC17" s="9" t="s">
        <v>78</v>
      </c>
      <c r="FD17" s="9"/>
      <c r="FE17" s="9"/>
      <c r="FF17" s="9"/>
      <c r="FG17" s="9"/>
      <c r="FH17" s="9"/>
      <c r="FI17" s="32"/>
      <c r="FJ17" s="9"/>
      <c r="FK17" s="9"/>
      <c r="FL17" s="9"/>
      <c r="FM17" s="9"/>
      <c r="FN17" s="9" t="s">
        <v>78</v>
      </c>
      <c r="FO17" s="9"/>
      <c r="FP17" s="9" t="s">
        <v>190</v>
      </c>
      <c r="FQ17" s="9" t="s">
        <v>78</v>
      </c>
      <c r="FR17" s="9"/>
      <c r="FS17" s="9"/>
      <c r="FT17" s="32"/>
      <c r="FU17" s="9" t="s">
        <v>78</v>
      </c>
      <c r="FV17" s="9"/>
      <c r="FW17" s="9"/>
      <c r="FX17" s="32"/>
      <c r="FY17" s="9"/>
      <c r="FZ17" s="9"/>
      <c r="GA17" s="9"/>
      <c r="GB17" s="154"/>
      <c r="GC17" s="158" t="str">
        <f t="shared" si="47"/>
        <v>対応済あり</v>
      </c>
      <c r="GD17" s="142" t="str">
        <f t="shared" si="48"/>
        <v>対応済あり</v>
      </c>
      <c r="GE17" s="161" t="s">
        <v>232</v>
      </c>
      <c r="GF17" s="147" t="s">
        <v>235</v>
      </c>
      <c r="GI17" s="153" t="str">
        <f t="shared" si="49"/>
        <v>OK</v>
      </c>
      <c r="GJ17" s="153" t="str">
        <f t="shared" si="50"/>
        <v>OK</v>
      </c>
    </row>
    <row r="18" spans="1:192" s="21" customFormat="1" ht="99.75" customHeight="1">
      <c r="A18" s="18" t="s">
        <v>98</v>
      </c>
      <c r="B18" s="97" t="s">
        <v>99</v>
      </c>
      <c r="C18" s="9" t="s">
        <v>78</v>
      </c>
      <c r="D18" s="9" t="s">
        <v>79</v>
      </c>
      <c r="E18" s="94" t="s">
        <v>208</v>
      </c>
      <c r="F18" s="9" t="s">
        <v>78</v>
      </c>
      <c r="G18" s="9" t="s">
        <v>79</v>
      </c>
      <c r="H18" s="94" t="s">
        <v>208</v>
      </c>
      <c r="I18" s="9" t="s">
        <v>78</v>
      </c>
      <c r="J18" s="9" t="s">
        <v>79</v>
      </c>
      <c r="K18" s="94" t="s">
        <v>208</v>
      </c>
      <c r="L18" s="9" t="s">
        <v>78</v>
      </c>
      <c r="M18" s="9" t="s">
        <v>79</v>
      </c>
      <c r="N18" s="94" t="s">
        <v>208</v>
      </c>
      <c r="O18" s="9" t="s">
        <v>78</v>
      </c>
      <c r="P18" s="9"/>
      <c r="Q18" s="94" t="s">
        <v>210</v>
      </c>
      <c r="R18" s="77"/>
      <c r="S18" s="77"/>
      <c r="T18" s="77"/>
      <c r="U18" s="77"/>
      <c r="V18" s="77"/>
      <c r="W18" s="77"/>
      <c r="X18" s="9" t="s">
        <v>78</v>
      </c>
      <c r="Y18" s="9" t="s">
        <v>79</v>
      </c>
      <c r="Z18" s="94" t="s">
        <v>210</v>
      </c>
      <c r="AA18" s="94"/>
      <c r="AB18" s="9" t="s">
        <v>79</v>
      </c>
      <c r="AC18" s="9"/>
      <c r="AD18" s="9"/>
      <c r="AE18" s="9"/>
      <c r="AF18" s="9" t="s">
        <v>78</v>
      </c>
      <c r="AG18" s="57" t="str">
        <f t="shared" si="23"/>
        <v/>
      </c>
      <c r="AH18" s="9" t="s">
        <v>78</v>
      </c>
      <c r="AI18" s="9"/>
      <c r="AJ18" s="57" t="str">
        <f t="shared" si="24"/>
        <v>○</v>
      </c>
      <c r="AK18" s="32" t="s">
        <v>88</v>
      </c>
      <c r="AL18" s="94" t="s">
        <v>208</v>
      </c>
      <c r="AM18" s="9" t="s">
        <v>80</v>
      </c>
      <c r="AN18" s="9" t="s">
        <v>79</v>
      </c>
      <c r="AO18" s="9"/>
      <c r="AP18" s="9" t="s">
        <v>78</v>
      </c>
      <c r="AQ18" s="9" t="s">
        <v>79</v>
      </c>
      <c r="AR18" s="94" t="s">
        <v>210</v>
      </c>
      <c r="AS18" s="77"/>
      <c r="AT18" s="77"/>
      <c r="AU18" s="77"/>
      <c r="AV18" s="77"/>
      <c r="AW18" s="77"/>
      <c r="AX18" s="77"/>
      <c r="AY18" s="9" t="s">
        <v>78</v>
      </c>
      <c r="AZ18" s="9" t="s">
        <v>79</v>
      </c>
      <c r="BA18" s="94" t="s">
        <v>210</v>
      </c>
      <c r="BB18" s="9" t="s">
        <v>78</v>
      </c>
      <c r="BC18" s="9" t="s">
        <v>79</v>
      </c>
      <c r="BD18" s="94" t="s">
        <v>208</v>
      </c>
      <c r="BE18" s="9" t="s">
        <v>78</v>
      </c>
      <c r="BF18" s="9" t="s">
        <v>79</v>
      </c>
      <c r="BG18" s="94" t="s">
        <v>208</v>
      </c>
      <c r="BH18" s="20">
        <v>2</v>
      </c>
      <c r="BI18" s="20">
        <v>2</v>
      </c>
      <c r="BJ18" s="61">
        <f t="shared" si="25"/>
        <v>1</v>
      </c>
      <c r="BK18" s="94" t="s">
        <v>208</v>
      </c>
      <c r="BL18" s="20">
        <v>2</v>
      </c>
      <c r="BM18" s="20">
        <v>2</v>
      </c>
      <c r="BN18" s="61">
        <f t="shared" si="26"/>
        <v>1</v>
      </c>
      <c r="BO18" s="94" t="s">
        <v>208</v>
      </c>
      <c r="BP18" s="20">
        <v>1</v>
      </c>
      <c r="BQ18" s="20">
        <v>1</v>
      </c>
      <c r="BR18" s="61">
        <f t="shared" si="27"/>
        <v>1</v>
      </c>
      <c r="BS18" s="94" t="s">
        <v>208</v>
      </c>
      <c r="BT18" s="20">
        <v>0</v>
      </c>
      <c r="BU18" s="20">
        <v>0</v>
      </c>
      <c r="BV18" s="61" t="str">
        <f t="shared" si="28"/>
        <v/>
      </c>
      <c r="BW18" s="9"/>
      <c r="BX18" s="20">
        <v>0</v>
      </c>
      <c r="BY18" s="20">
        <v>0</v>
      </c>
      <c r="BZ18" s="61" t="str">
        <f t="shared" si="29"/>
        <v/>
      </c>
      <c r="CA18" s="9"/>
      <c r="CB18" s="20">
        <v>0</v>
      </c>
      <c r="CC18" s="20">
        <v>0</v>
      </c>
      <c r="CD18" s="61" t="str">
        <f t="shared" si="30"/>
        <v/>
      </c>
      <c r="CE18" s="9"/>
      <c r="CF18" s="20">
        <v>1</v>
      </c>
      <c r="CG18" s="20">
        <v>1</v>
      </c>
      <c r="CH18" s="61">
        <f t="shared" si="31"/>
        <v>1</v>
      </c>
      <c r="CI18" s="94" t="s">
        <v>208</v>
      </c>
      <c r="CJ18" s="20">
        <v>1</v>
      </c>
      <c r="CK18" s="20">
        <v>1</v>
      </c>
      <c r="CL18" s="61">
        <f t="shared" si="32"/>
        <v>1</v>
      </c>
      <c r="CM18" s="94" t="s">
        <v>208</v>
      </c>
      <c r="CN18" s="20">
        <v>1</v>
      </c>
      <c r="CO18" s="20">
        <v>1</v>
      </c>
      <c r="CP18" s="61">
        <f t="shared" si="33"/>
        <v>1</v>
      </c>
      <c r="CQ18" s="94" t="s">
        <v>208</v>
      </c>
      <c r="CR18" s="20">
        <v>1</v>
      </c>
      <c r="CS18" s="20">
        <v>0</v>
      </c>
      <c r="CT18" s="61">
        <f t="shared" si="34"/>
        <v>0</v>
      </c>
      <c r="CU18" s="9"/>
      <c r="CV18" s="20">
        <v>10</v>
      </c>
      <c r="CW18" s="20">
        <v>10</v>
      </c>
      <c r="CX18" s="61">
        <f t="shared" si="35"/>
        <v>1</v>
      </c>
      <c r="CY18" s="94" t="s">
        <v>208</v>
      </c>
      <c r="CZ18" s="20">
        <v>63</v>
      </c>
      <c r="DA18" s="20">
        <v>24</v>
      </c>
      <c r="DB18" s="61">
        <f t="shared" si="36"/>
        <v>0.38095238095238093</v>
      </c>
      <c r="DC18" s="94" t="s">
        <v>208</v>
      </c>
      <c r="DD18" s="20">
        <v>1</v>
      </c>
      <c r="DE18" s="20">
        <v>1</v>
      </c>
      <c r="DF18" s="61">
        <f t="shared" si="37"/>
        <v>1</v>
      </c>
      <c r="DG18" s="94" t="s">
        <v>208</v>
      </c>
      <c r="DH18" s="20">
        <v>0</v>
      </c>
      <c r="DI18" s="20">
        <v>0</v>
      </c>
      <c r="DJ18" s="61" t="str">
        <f t="shared" si="38"/>
        <v/>
      </c>
      <c r="DK18" s="9"/>
      <c r="DL18" s="20">
        <v>1</v>
      </c>
      <c r="DM18" s="20">
        <v>0</v>
      </c>
      <c r="DN18" s="61">
        <f t="shared" si="39"/>
        <v>0</v>
      </c>
      <c r="DO18" s="9"/>
      <c r="DP18" s="20">
        <v>6</v>
      </c>
      <c r="DQ18" s="20">
        <v>4</v>
      </c>
      <c r="DR18" s="61">
        <f t="shared" si="40"/>
        <v>0.66666666666666663</v>
      </c>
      <c r="DS18" s="94" t="s">
        <v>208</v>
      </c>
      <c r="DT18" s="83"/>
      <c r="DU18" s="83"/>
      <c r="DV18" s="84"/>
      <c r="DW18" s="77"/>
      <c r="DX18" s="20">
        <v>1</v>
      </c>
      <c r="DY18" s="20">
        <v>1</v>
      </c>
      <c r="DZ18" s="61">
        <f t="shared" si="41"/>
        <v>1</v>
      </c>
      <c r="EA18" s="94" t="s">
        <v>208</v>
      </c>
      <c r="EB18" s="95">
        <v>3</v>
      </c>
      <c r="EC18" s="95">
        <v>3</v>
      </c>
      <c r="ED18" s="61">
        <f t="shared" si="42"/>
        <v>1</v>
      </c>
      <c r="EE18" s="94" t="s">
        <v>208</v>
      </c>
      <c r="EF18" s="20">
        <v>0</v>
      </c>
      <c r="EG18" s="20">
        <v>0</v>
      </c>
      <c r="EH18" s="61" t="str">
        <f t="shared" si="43"/>
        <v/>
      </c>
      <c r="EI18" s="9"/>
      <c r="EJ18" s="20">
        <v>0</v>
      </c>
      <c r="EK18" s="20">
        <v>0</v>
      </c>
      <c r="EL18" s="61" t="str">
        <f t="shared" si="44"/>
        <v/>
      </c>
      <c r="EM18" s="9"/>
      <c r="EN18" s="20">
        <v>0</v>
      </c>
      <c r="EO18" s="20">
        <v>0</v>
      </c>
      <c r="EP18" s="61" t="str">
        <f t="shared" si="45"/>
        <v/>
      </c>
      <c r="EQ18" s="9"/>
      <c r="ER18" s="20">
        <v>1</v>
      </c>
      <c r="ES18" s="20">
        <v>1</v>
      </c>
      <c r="ET18" s="61">
        <f t="shared" si="46"/>
        <v>1</v>
      </c>
      <c r="EU18" s="94" t="s">
        <v>208</v>
      </c>
      <c r="EV18" s="9" t="s">
        <v>78</v>
      </c>
      <c r="EW18" s="9"/>
      <c r="EX18" s="9"/>
      <c r="EY18" s="9"/>
      <c r="EZ18" s="9"/>
      <c r="FA18" s="9"/>
      <c r="FB18" s="32"/>
      <c r="FC18" s="9" t="s">
        <v>78</v>
      </c>
      <c r="FD18" s="9"/>
      <c r="FE18" s="9"/>
      <c r="FF18" s="9"/>
      <c r="FG18" s="9"/>
      <c r="FH18" s="9"/>
      <c r="FI18" s="32"/>
      <c r="FJ18" s="9" t="s">
        <v>78</v>
      </c>
      <c r="FK18" s="9"/>
      <c r="FL18" s="9"/>
      <c r="FM18" s="9"/>
      <c r="FN18" s="9"/>
      <c r="FO18" s="9"/>
      <c r="FP18" s="9"/>
      <c r="FQ18" s="9" t="s">
        <v>78</v>
      </c>
      <c r="FR18" s="9"/>
      <c r="FS18" s="9"/>
      <c r="FT18" s="32"/>
      <c r="FU18" s="9" t="s">
        <v>78</v>
      </c>
      <c r="FV18" s="9"/>
      <c r="FW18" s="9"/>
      <c r="FX18" s="32"/>
      <c r="FY18" s="9" t="s">
        <v>78</v>
      </c>
      <c r="FZ18" s="9"/>
      <c r="GA18" s="9"/>
      <c r="GB18" s="154"/>
      <c r="GC18" s="158" t="str">
        <f t="shared" si="47"/>
        <v>対応済あり</v>
      </c>
      <c r="GD18" s="142" t="str">
        <f t="shared" si="48"/>
        <v>なし</v>
      </c>
      <c r="GE18" s="161" t="s">
        <v>231</v>
      </c>
      <c r="GF18" s="147" t="s">
        <v>236</v>
      </c>
      <c r="GI18" s="153" t="str">
        <f t="shared" si="49"/>
        <v>OK</v>
      </c>
      <c r="GJ18" s="153" t="str">
        <f t="shared" si="50"/>
        <v>後退</v>
      </c>
    </row>
    <row r="19" spans="1:192" s="21" customFormat="1" ht="39">
      <c r="A19" s="18" t="s">
        <v>100</v>
      </c>
      <c r="B19" s="97" t="s">
        <v>101</v>
      </c>
      <c r="C19" s="9" t="s">
        <v>78</v>
      </c>
      <c r="D19" s="9" t="s">
        <v>79</v>
      </c>
      <c r="E19" s="94" t="s">
        <v>208</v>
      </c>
      <c r="F19" s="9" t="s">
        <v>78</v>
      </c>
      <c r="G19" s="9" t="s">
        <v>79</v>
      </c>
      <c r="H19" s="94" t="s">
        <v>216</v>
      </c>
      <c r="I19" s="9" t="s">
        <v>78</v>
      </c>
      <c r="J19" s="9" t="s">
        <v>79</v>
      </c>
      <c r="K19" s="94" t="s">
        <v>210</v>
      </c>
      <c r="L19" s="9" t="s">
        <v>78</v>
      </c>
      <c r="M19" s="9" t="s">
        <v>79</v>
      </c>
      <c r="N19" s="94" t="s">
        <v>208</v>
      </c>
      <c r="O19" s="9"/>
      <c r="P19" s="94" t="s">
        <v>78</v>
      </c>
      <c r="Q19" s="94" t="s">
        <v>208</v>
      </c>
      <c r="R19" s="77"/>
      <c r="S19" s="77"/>
      <c r="T19" s="77"/>
      <c r="U19" s="77"/>
      <c r="V19" s="77"/>
      <c r="W19" s="77"/>
      <c r="X19" s="9" t="s">
        <v>78</v>
      </c>
      <c r="Y19" s="9"/>
      <c r="Z19" s="94" t="s">
        <v>210</v>
      </c>
      <c r="AA19" s="9" t="s">
        <v>78</v>
      </c>
      <c r="AB19" s="9"/>
      <c r="AC19" s="94" t="s">
        <v>210</v>
      </c>
      <c r="AD19" s="9"/>
      <c r="AE19" s="9"/>
      <c r="AF19" s="9" t="s">
        <v>78</v>
      </c>
      <c r="AG19" s="57" t="str">
        <f t="shared" si="23"/>
        <v/>
      </c>
      <c r="AH19" s="9" t="s">
        <v>78</v>
      </c>
      <c r="AI19" s="9"/>
      <c r="AJ19" s="57" t="str">
        <f t="shared" si="24"/>
        <v>○</v>
      </c>
      <c r="AK19" s="9" t="s">
        <v>88</v>
      </c>
      <c r="AL19" s="94" t="s">
        <v>208</v>
      </c>
      <c r="AM19" s="9" t="s">
        <v>80</v>
      </c>
      <c r="AN19" s="9" t="s">
        <v>79</v>
      </c>
      <c r="AO19" s="9"/>
      <c r="AP19" s="9" t="s">
        <v>78</v>
      </c>
      <c r="AQ19" s="94" t="s">
        <v>78</v>
      </c>
      <c r="AR19" s="94" t="s">
        <v>210</v>
      </c>
      <c r="AS19" s="77"/>
      <c r="AT19" s="77"/>
      <c r="AU19" s="77"/>
      <c r="AV19" s="77"/>
      <c r="AW19" s="77"/>
      <c r="AX19" s="77"/>
      <c r="AY19" s="9" t="s">
        <v>78</v>
      </c>
      <c r="AZ19" s="9" t="s">
        <v>79</v>
      </c>
      <c r="BA19" s="94" t="s">
        <v>208</v>
      </c>
      <c r="BB19" s="9" t="s">
        <v>78</v>
      </c>
      <c r="BC19" s="9" t="s">
        <v>79</v>
      </c>
      <c r="BD19" s="94" t="s">
        <v>208</v>
      </c>
      <c r="BE19" s="9" t="s">
        <v>78</v>
      </c>
      <c r="BF19" s="9" t="s">
        <v>79</v>
      </c>
      <c r="BG19" s="94" t="s">
        <v>208</v>
      </c>
      <c r="BH19" s="20">
        <v>2</v>
      </c>
      <c r="BI19" s="20">
        <v>2</v>
      </c>
      <c r="BJ19" s="61">
        <f t="shared" si="25"/>
        <v>1</v>
      </c>
      <c r="BK19" s="94" t="s">
        <v>209</v>
      </c>
      <c r="BL19" s="20">
        <v>10</v>
      </c>
      <c r="BM19" s="20">
        <v>9</v>
      </c>
      <c r="BN19" s="61">
        <f t="shared" si="26"/>
        <v>0.9</v>
      </c>
      <c r="BO19" s="94" t="s">
        <v>209</v>
      </c>
      <c r="BP19" s="20">
        <v>1</v>
      </c>
      <c r="BQ19" s="20">
        <v>1</v>
      </c>
      <c r="BR19" s="61">
        <f t="shared" si="27"/>
        <v>1</v>
      </c>
      <c r="BS19" s="94" t="s">
        <v>209</v>
      </c>
      <c r="BT19" s="20">
        <v>0</v>
      </c>
      <c r="BU19" s="20">
        <v>0</v>
      </c>
      <c r="BV19" s="61" t="str">
        <f t="shared" si="28"/>
        <v/>
      </c>
      <c r="BW19" s="9"/>
      <c r="BX19" s="20">
        <v>0</v>
      </c>
      <c r="BY19" s="20">
        <v>0</v>
      </c>
      <c r="BZ19" s="61" t="str">
        <f t="shared" si="29"/>
        <v/>
      </c>
      <c r="CA19" s="9"/>
      <c r="CB19" s="20">
        <v>0</v>
      </c>
      <c r="CC19" s="20">
        <v>0</v>
      </c>
      <c r="CD19" s="61" t="str">
        <f t="shared" si="30"/>
        <v/>
      </c>
      <c r="CE19" s="9"/>
      <c r="CF19" s="20">
        <v>1</v>
      </c>
      <c r="CG19" s="20">
        <v>1</v>
      </c>
      <c r="CH19" s="61">
        <f t="shared" si="31"/>
        <v>1</v>
      </c>
      <c r="CI19" s="94" t="s">
        <v>209</v>
      </c>
      <c r="CJ19" s="20">
        <v>0</v>
      </c>
      <c r="CK19" s="20">
        <v>0</v>
      </c>
      <c r="CL19" s="61" t="str">
        <f t="shared" si="32"/>
        <v/>
      </c>
      <c r="CM19" s="9"/>
      <c r="CN19" s="20">
        <v>1</v>
      </c>
      <c r="CO19" s="20">
        <v>1</v>
      </c>
      <c r="CP19" s="61">
        <f t="shared" si="33"/>
        <v>1</v>
      </c>
      <c r="CQ19" s="94" t="s">
        <v>209</v>
      </c>
      <c r="CR19" s="20">
        <v>2</v>
      </c>
      <c r="CS19" s="20">
        <v>0</v>
      </c>
      <c r="CT19" s="61">
        <f t="shared" si="34"/>
        <v>0</v>
      </c>
      <c r="CU19" s="94" t="s">
        <v>209</v>
      </c>
      <c r="CV19" s="20">
        <v>16</v>
      </c>
      <c r="CW19" s="20">
        <v>13</v>
      </c>
      <c r="CX19" s="61">
        <f t="shared" si="35"/>
        <v>0.8125</v>
      </c>
      <c r="CY19" s="94" t="s">
        <v>209</v>
      </c>
      <c r="CZ19" s="20">
        <v>1</v>
      </c>
      <c r="DA19" s="20">
        <v>0</v>
      </c>
      <c r="DB19" s="61">
        <f t="shared" si="36"/>
        <v>0</v>
      </c>
      <c r="DC19" s="94" t="s">
        <v>209</v>
      </c>
      <c r="DD19" s="20">
        <v>1</v>
      </c>
      <c r="DE19" s="20">
        <v>0</v>
      </c>
      <c r="DF19" s="61">
        <f t="shared" si="37"/>
        <v>0</v>
      </c>
      <c r="DG19" s="94" t="s">
        <v>209</v>
      </c>
      <c r="DH19" s="20">
        <v>0</v>
      </c>
      <c r="DI19" s="20">
        <v>0</v>
      </c>
      <c r="DJ19" s="61" t="str">
        <f t="shared" si="38"/>
        <v/>
      </c>
      <c r="DK19" s="9"/>
      <c r="DL19" s="20">
        <v>1</v>
      </c>
      <c r="DM19" s="20">
        <v>0</v>
      </c>
      <c r="DN19" s="61">
        <f t="shared" si="39"/>
        <v>0</v>
      </c>
      <c r="DO19" s="94" t="s">
        <v>209</v>
      </c>
      <c r="DP19" s="20">
        <v>9</v>
      </c>
      <c r="DQ19" s="20">
        <v>1</v>
      </c>
      <c r="DR19" s="61">
        <f t="shared" si="40"/>
        <v>0.1111111111111111</v>
      </c>
      <c r="DS19" s="94" t="s">
        <v>209</v>
      </c>
      <c r="DT19" s="83"/>
      <c r="DU19" s="83"/>
      <c r="DV19" s="84"/>
      <c r="DW19" s="77"/>
      <c r="DX19" s="20">
        <v>3</v>
      </c>
      <c r="DY19" s="95">
        <v>1</v>
      </c>
      <c r="DZ19" s="61">
        <f t="shared" si="41"/>
        <v>0.33333333333333331</v>
      </c>
      <c r="EA19" s="94" t="s">
        <v>209</v>
      </c>
      <c r="EB19" s="20">
        <v>3</v>
      </c>
      <c r="EC19" s="20">
        <v>1</v>
      </c>
      <c r="ED19" s="61">
        <f t="shared" si="42"/>
        <v>0.33333333333333331</v>
      </c>
      <c r="EE19" s="94" t="s">
        <v>209</v>
      </c>
      <c r="EF19" s="20">
        <v>0</v>
      </c>
      <c r="EG19" s="20">
        <v>0</v>
      </c>
      <c r="EH19" s="61" t="str">
        <f t="shared" si="43"/>
        <v/>
      </c>
      <c r="EI19" s="9"/>
      <c r="EJ19" s="20">
        <v>0</v>
      </c>
      <c r="EK19" s="20">
        <v>0</v>
      </c>
      <c r="EL19" s="61" t="str">
        <f t="shared" si="44"/>
        <v/>
      </c>
      <c r="EM19" s="9"/>
      <c r="EN19" s="20">
        <v>2</v>
      </c>
      <c r="EO19" s="20">
        <v>2</v>
      </c>
      <c r="EP19" s="61">
        <f t="shared" si="45"/>
        <v>1</v>
      </c>
      <c r="EQ19" s="94" t="s">
        <v>209</v>
      </c>
      <c r="ER19" s="20">
        <v>1</v>
      </c>
      <c r="ES19" s="20">
        <v>1</v>
      </c>
      <c r="ET19" s="61">
        <f t="shared" si="46"/>
        <v>1</v>
      </c>
      <c r="EU19" s="94" t="s">
        <v>209</v>
      </c>
      <c r="EV19" s="9" t="s">
        <v>78</v>
      </c>
      <c r="EW19" s="9"/>
      <c r="EX19" s="9"/>
      <c r="EY19" s="9"/>
      <c r="EZ19" s="9"/>
      <c r="FA19" s="9"/>
      <c r="FB19" s="9"/>
      <c r="FC19" s="9" t="s">
        <v>78</v>
      </c>
      <c r="FD19" s="9"/>
      <c r="FE19" s="9"/>
      <c r="FF19" s="9"/>
      <c r="FG19" s="9"/>
      <c r="FH19" s="9"/>
      <c r="FI19" s="9"/>
      <c r="FJ19" s="9" t="s">
        <v>78</v>
      </c>
      <c r="FK19" s="9"/>
      <c r="FL19" s="9"/>
      <c r="FM19" s="9"/>
      <c r="FN19" s="9"/>
      <c r="FO19" s="9"/>
      <c r="FP19" s="9"/>
      <c r="FQ19" s="9" t="s">
        <v>78</v>
      </c>
      <c r="FR19" s="9"/>
      <c r="FS19" s="9"/>
      <c r="FT19" s="9"/>
      <c r="FU19" s="9" t="s">
        <v>78</v>
      </c>
      <c r="FV19" s="9"/>
      <c r="FW19" s="9"/>
      <c r="FX19" s="9"/>
      <c r="FY19" s="9"/>
      <c r="FZ19" s="94" t="s">
        <v>78</v>
      </c>
      <c r="GA19" s="9"/>
      <c r="GB19" s="9"/>
      <c r="GC19" s="158" t="str">
        <f t="shared" si="47"/>
        <v>対応済あり</v>
      </c>
      <c r="GD19" s="142" t="str">
        <f t="shared" si="48"/>
        <v>なし</v>
      </c>
      <c r="GE19" s="161" t="s">
        <v>231</v>
      </c>
      <c r="GF19" s="147" t="s">
        <v>235</v>
      </c>
      <c r="GI19" s="153" t="str">
        <f t="shared" si="49"/>
        <v>OK</v>
      </c>
      <c r="GJ19" s="153" t="str">
        <f t="shared" si="50"/>
        <v>後退</v>
      </c>
    </row>
    <row r="20" spans="1:192" s="27" customFormat="1" ht="120" customHeight="1">
      <c r="A20" s="24" t="s">
        <v>102</v>
      </c>
      <c r="B20" s="106" t="s">
        <v>103</v>
      </c>
      <c r="C20" s="25" t="s">
        <v>78</v>
      </c>
      <c r="D20" s="25" t="s">
        <v>79</v>
      </c>
      <c r="E20" s="104" t="s">
        <v>210</v>
      </c>
      <c r="F20" s="25" t="s">
        <v>78</v>
      </c>
      <c r="G20" s="25" t="s">
        <v>79</v>
      </c>
      <c r="H20" s="104" t="s">
        <v>210</v>
      </c>
      <c r="I20" s="25" t="s">
        <v>78</v>
      </c>
      <c r="J20" s="25" t="s">
        <v>79</v>
      </c>
      <c r="K20" s="104" t="s">
        <v>210</v>
      </c>
      <c r="L20" s="25" t="s">
        <v>78</v>
      </c>
      <c r="M20" s="25" t="s">
        <v>79</v>
      </c>
      <c r="N20" s="104" t="s">
        <v>210</v>
      </c>
      <c r="O20" s="25" t="s">
        <v>78</v>
      </c>
      <c r="P20" s="25" t="s">
        <v>79</v>
      </c>
      <c r="Q20" s="104" t="s">
        <v>210</v>
      </c>
      <c r="R20" s="78"/>
      <c r="S20" s="78"/>
      <c r="T20" s="78"/>
      <c r="U20" s="78"/>
      <c r="V20" s="78"/>
      <c r="W20" s="78"/>
      <c r="X20" s="25" t="s">
        <v>78</v>
      </c>
      <c r="Y20" s="25" t="s">
        <v>79</v>
      </c>
      <c r="Z20" s="104" t="s">
        <v>210</v>
      </c>
      <c r="AA20" s="25" t="s">
        <v>80</v>
      </c>
      <c r="AB20" s="25" t="s">
        <v>79</v>
      </c>
      <c r="AC20" s="25"/>
      <c r="AD20" s="25"/>
      <c r="AE20" s="25" t="s">
        <v>78</v>
      </c>
      <c r="AF20" s="25"/>
      <c r="AG20" s="58" t="str">
        <f t="shared" si="23"/>
        <v>○</v>
      </c>
      <c r="AH20" s="25" t="s">
        <v>78</v>
      </c>
      <c r="AI20" s="25"/>
      <c r="AJ20" s="58" t="str">
        <f t="shared" si="24"/>
        <v/>
      </c>
      <c r="AK20" s="49"/>
      <c r="AL20" s="104" t="s">
        <v>210</v>
      </c>
      <c r="AM20" s="25"/>
      <c r="AN20" s="25"/>
      <c r="AO20" s="25"/>
      <c r="AP20" s="25" t="s">
        <v>78</v>
      </c>
      <c r="AQ20" s="25" t="s">
        <v>79</v>
      </c>
      <c r="AR20" s="104" t="s">
        <v>210</v>
      </c>
      <c r="AS20" s="78"/>
      <c r="AT20" s="78"/>
      <c r="AU20" s="78"/>
      <c r="AV20" s="78"/>
      <c r="AW20" s="78"/>
      <c r="AX20" s="78"/>
      <c r="AY20" s="25" t="s">
        <v>78</v>
      </c>
      <c r="AZ20" s="25" t="s">
        <v>79</v>
      </c>
      <c r="BA20" s="104" t="s">
        <v>209</v>
      </c>
      <c r="BB20" s="25" t="s">
        <v>78</v>
      </c>
      <c r="BC20" s="25" t="s">
        <v>79</v>
      </c>
      <c r="BD20" s="104" t="s">
        <v>208</v>
      </c>
      <c r="BE20" s="25" t="s">
        <v>78</v>
      </c>
      <c r="BF20" s="25"/>
      <c r="BG20" s="104" t="s">
        <v>210</v>
      </c>
      <c r="BH20" s="26">
        <v>0</v>
      </c>
      <c r="BI20" s="26">
        <v>0</v>
      </c>
      <c r="BJ20" s="62" t="str">
        <f t="shared" si="25"/>
        <v/>
      </c>
      <c r="BK20" s="25"/>
      <c r="BL20" s="26">
        <v>1</v>
      </c>
      <c r="BM20" s="26">
        <v>1</v>
      </c>
      <c r="BN20" s="62">
        <f t="shared" si="26"/>
        <v>1</v>
      </c>
      <c r="BO20" s="104" t="s">
        <v>210</v>
      </c>
      <c r="BP20" s="26">
        <v>0</v>
      </c>
      <c r="BQ20" s="26">
        <v>0</v>
      </c>
      <c r="BR20" s="62" t="str">
        <f t="shared" si="27"/>
        <v/>
      </c>
      <c r="BS20" s="25"/>
      <c r="BT20" s="26">
        <v>0</v>
      </c>
      <c r="BU20" s="26">
        <v>0</v>
      </c>
      <c r="BV20" s="62" t="str">
        <f t="shared" si="28"/>
        <v/>
      </c>
      <c r="BW20" s="25"/>
      <c r="BX20" s="26">
        <v>0</v>
      </c>
      <c r="BY20" s="26">
        <v>0</v>
      </c>
      <c r="BZ20" s="62" t="str">
        <f t="shared" si="29"/>
        <v/>
      </c>
      <c r="CA20" s="25"/>
      <c r="CB20" s="26">
        <v>0</v>
      </c>
      <c r="CC20" s="26">
        <v>0</v>
      </c>
      <c r="CD20" s="62" t="str">
        <f t="shared" si="30"/>
        <v/>
      </c>
      <c r="CE20" s="25"/>
      <c r="CF20" s="26">
        <v>0</v>
      </c>
      <c r="CG20" s="26">
        <v>0</v>
      </c>
      <c r="CH20" s="62" t="str">
        <f t="shared" si="31"/>
        <v/>
      </c>
      <c r="CI20" s="25"/>
      <c r="CJ20" s="26">
        <v>0</v>
      </c>
      <c r="CK20" s="26">
        <v>0</v>
      </c>
      <c r="CL20" s="62" t="str">
        <f t="shared" si="32"/>
        <v/>
      </c>
      <c r="CM20" s="25"/>
      <c r="CN20" s="26">
        <v>0</v>
      </c>
      <c r="CO20" s="26">
        <v>0</v>
      </c>
      <c r="CP20" s="62" t="str">
        <f t="shared" si="33"/>
        <v/>
      </c>
      <c r="CQ20" s="25"/>
      <c r="CR20" s="26">
        <v>1</v>
      </c>
      <c r="CS20" s="26">
        <v>0</v>
      </c>
      <c r="CT20" s="62">
        <f t="shared" si="34"/>
        <v>0</v>
      </c>
      <c r="CU20" s="104" t="s">
        <v>210</v>
      </c>
      <c r="CV20" s="26">
        <v>30</v>
      </c>
      <c r="CW20" s="26">
        <v>28</v>
      </c>
      <c r="CX20" s="62">
        <f t="shared" si="35"/>
        <v>0.93333333333333335</v>
      </c>
      <c r="CY20" s="104" t="s">
        <v>210</v>
      </c>
      <c r="CZ20" s="105">
        <v>334</v>
      </c>
      <c r="DA20" s="26">
        <v>6</v>
      </c>
      <c r="DB20" s="62">
        <f t="shared" si="36"/>
        <v>1.7964071856287425E-2</v>
      </c>
      <c r="DC20" s="104" t="s">
        <v>210</v>
      </c>
      <c r="DD20" s="26">
        <v>0</v>
      </c>
      <c r="DE20" s="26">
        <v>0</v>
      </c>
      <c r="DF20" s="62" t="str">
        <f t="shared" si="37"/>
        <v/>
      </c>
      <c r="DG20" s="25"/>
      <c r="DH20" s="26">
        <v>0</v>
      </c>
      <c r="DI20" s="26">
        <v>0</v>
      </c>
      <c r="DJ20" s="62" t="str">
        <f t="shared" si="38"/>
        <v/>
      </c>
      <c r="DK20" s="25"/>
      <c r="DL20" s="26">
        <v>2</v>
      </c>
      <c r="DM20" s="26">
        <v>0</v>
      </c>
      <c r="DN20" s="62">
        <f t="shared" si="39"/>
        <v>0</v>
      </c>
      <c r="DO20" s="104" t="s">
        <v>210</v>
      </c>
      <c r="DP20" s="26">
        <v>9</v>
      </c>
      <c r="DQ20" s="26">
        <v>3</v>
      </c>
      <c r="DR20" s="62">
        <f t="shared" si="40"/>
        <v>0.33333333333333331</v>
      </c>
      <c r="DS20" s="104" t="s">
        <v>210</v>
      </c>
      <c r="DT20" s="85"/>
      <c r="DU20" s="85"/>
      <c r="DV20" s="86"/>
      <c r="DW20" s="78"/>
      <c r="DX20" s="26">
        <v>4</v>
      </c>
      <c r="DY20" s="26">
        <v>4</v>
      </c>
      <c r="DZ20" s="62">
        <f t="shared" si="41"/>
        <v>1</v>
      </c>
      <c r="EA20" s="104" t="s">
        <v>210</v>
      </c>
      <c r="EB20" s="26">
        <v>6</v>
      </c>
      <c r="EC20" s="26">
        <v>4</v>
      </c>
      <c r="ED20" s="62">
        <f t="shared" si="42"/>
        <v>0.66666666666666663</v>
      </c>
      <c r="EE20" s="104" t="s">
        <v>210</v>
      </c>
      <c r="EF20" s="26">
        <v>0</v>
      </c>
      <c r="EG20" s="26">
        <v>0</v>
      </c>
      <c r="EH20" s="62" t="str">
        <f t="shared" si="43"/>
        <v/>
      </c>
      <c r="EI20" s="25"/>
      <c r="EJ20" s="26">
        <v>0</v>
      </c>
      <c r="EK20" s="26">
        <v>0</v>
      </c>
      <c r="EL20" s="62" t="str">
        <f t="shared" si="44"/>
        <v/>
      </c>
      <c r="EM20" s="25"/>
      <c r="EN20" s="26">
        <v>7</v>
      </c>
      <c r="EO20" s="26">
        <v>2</v>
      </c>
      <c r="EP20" s="62">
        <f t="shared" si="45"/>
        <v>0.2857142857142857</v>
      </c>
      <c r="EQ20" s="104" t="s">
        <v>210</v>
      </c>
      <c r="ER20" s="26">
        <v>0</v>
      </c>
      <c r="ES20" s="26">
        <v>0</v>
      </c>
      <c r="ET20" s="62" t="str">
        <f t="shared" si="46"/>
        <v/>
      </c>
      <c r="EU20" s="25"/>
      <c r="EV20" s="69" t="s">
        <v>78</v>
      </c>
      <c r="EW20" s="69"/>
      <c r="EX20" s="69"/>
      <c r="EY20" s="69"/>
      <c r="EZ20" s="69"/>
      <c r="FA20" s="69"/>
      <c r="FB20" s="32"/>
      <c r="FC20" s="69" t="s">
        <v>78</v>
      </c>
      <c r="FD20" s="69"/>
      <c r="FE20" s="69"/>
      <c r="FF20" s="69"/>
      <c r="FG20" s="69"/>
      <c r="FH20" s="69"/>
      <c r="FI20" s="32"/>
      <c r="FJ20" s="69" t="s">
        <v>78</v>
      </c>
      <c r="FK20" s="69"/>
      <c r="FL20" s="69"/>
      <c r="FM20" s="69"/>
      <c r="FN20" s="69"/>
      <c r="FO20" s="69"/>
      <c r="FP20" s="69"/>
      <c r="FQ20" s="69" t="s">
        <v>78</v>
      </c>
      <c r="FR20" s="69"/>
      <c r="FS20" s="69"/>
      <c r="FT20" s="32"/>
      <c r="FU20" s="69" t="s">
        <v>78</v>
      </c>
      <c r="FV20" s="69"/>
      <c r="FW20" s="69"/>
      <c r="FX20" s="32"/>
      <c r="FY20" s="9"/>
      <c r="FZ20" s="69" t="s">
        <v>117</v>
      </c>
      <c r="GA20" s="69"/>
      <c r="GB20" s="154"/>
      <c r="GC20" s="158" t="str">
        <f t="shared" si="47"/>
        <v>対応済あり</v>
      </c>
      <c r="GD20" s="142" t="str">
        <f t="shared" si="48"/>
        <v>対応済あり</v>
      </c>
      <c r="GE20" s="163" t="s">
        <v>232</v>
      </c>
      <c r="GF20" s="151" t="s">
        <v>235</v>
      </c>
      <c r="GI20" s="153" t="str">
        <f t="shared" si="49"/>
        <v>OK</v>
      </c>
      <c r="GJ20" s="153" t="str">
        <f t="shared" si="50"/>
        <v>OK</v>
      </c>
    </row>
    <row r="21" spans="1:192" s="21" customFormat="1" ht="39">
      <c r="A21" s="18" t="s">
        <v>104</v>
      </c>
      <c r="B21" s="97" t="s">
        <v>105</v>
      </c>
      <c r="C21" s="9" t="s">
        <v>78</v>
      </c>
      <c r="D21" s="9"/>
      <c r="E21" s="94" t="s">
        <v>208</v>
      </c>
      <c r="F21" s="9" t="s">
        <v>78</v>
      </c>
      <c r="G21" s="9" t="s">
        <v>79</v>
      </c>
      <c r="H21" s="94" t="s">
        <v>208</v>
      </c>
      <c r="I21" s="9" t="s">
        <v>78</v>
      </c>
      <c r="J21" s="9" t="s">
        <v>79</v>
      </c>
      <c r="K21" s="94" t="s">
        <v>208</v>
      </c>
      <c r="L21" s="9" t="s">
        <v>78</v>
      </c>
      <c r="M21" s="9" t="s">
        <v>79</v>
      </c>
      <c r="N21" s="94" t="s">
        <v>208</v>
      </c>
      <c r="O21" s="9" t="s">
        <v>78</v>
      </c>
      <c r="P21" s="9"/>
      <c r="Q21" s="94" t="s">
        <v>210</v>
      </c>
      <c r="R21" s="77"/>
      <c r="S21" s="77"/>
      <c r="T21" s="77"/>
      <c r="U21" s="77"/>
      <c r="V21" s="77"/>
      <c r="W21" s="77"/>
      <c r="X21" s="9" t="s">
        <v>78</v>
      </c>
      <c r="Y21" s="9" t="s">
        <v>79</v>
      </c>
      <c r="Z21" s="94" t="s">
        <v>210</v>
      </c>
      <c r="AA21" s="9" t="s">
        <v>78</v>
      </c>
      <c r="AB21" s="9" t="s">
        <v>79</v>
      </c>
      <c r="AC21" s="94" t="s">
        <v>210</v>
      </c>
      <c r="AD21" s="9"/>
      <c r="AE21" s="9" t="s">
        <v>78</v>
      </c>
      <c r="AF21" s="9"/>
      <c r="AG21" s="57" t="str">
        <f t="shared" si="23"/>
        <v>○</v>
      </c>
      <c r="AH21" s="9" t="s">
        <v>78</v>
      </c>
      <c r="AI21" s="9"/>
      <c r="AJ21" s="57" t="str">
        <f t="shared" si="24"/>
        <v/>
      </c>
      <c r="AK21" s="32"/>
      <c r="AL21" s="94" t="s">
        <v>210</v>
      </c>
      <c r="AM21" s="9" t="s">
        <v>78</v>
      </c>
      <c r="AN21" s="9" t="s">
        <v>79</v>
      </c>
      <c r="AO21" s="94" t="s">
        <v>208</v>
      </c>
      <c r="AP21" s="9" t="s">
        <v>78</v>
      </c>
      <c r="AQ21" s="9" t="s">
        <v>79</v>
      </c>
      <c r="AR21" s="94" t="s">
        <v>210</v>
      </c>
      <c r="AS21" s="77"/>
      <c r="AT21" s="77"/>
      <c r="AU21" s="77"/>
      <c r="AV21" s="77"/>
      <c r="AW21" s="77"/>
      <c r="AX21" s="77"/>
      <c r="AY21" s="9" t="s">
        <v>78</v>
      </c>
      <c r="AZ21" s="9" t="s">
        <v>79</v>
      </c>
      <c r="BA21" s="94" t="s">
        <v>210</v>
      </c>
      <c r="BB21" s="9" t="s">
        <v>78</v>
      </c>
      <c r="BC21" s="9"/>
      <c r="BD21" s="94" t="s">
        <v>208</v>
      </c>
      <c r="BE21" s="9" t="s">
        <v>78</v>
      </c>
      <c r="BF21" s="9"/>
      <c r="BG21" s="107" t="s">
        <v>210</v>
      </c>
      <c r="BH21" s="108">
        <v>1</v>
      </c>
      <c r="BI21" s="20">
        <v>1</v>
      </c>
      <c r="BJ21" s="61">
        <f t="shared" si="25"/>
        <v>1</v>
      </c>
      <c r="BK21" s="94" t="s">
        <v>210</v>
      </c>
      <c r="BL21" s="20">
        <v>3</v>
      </c>
      <c r="BM21" s="20">
        <v>3</v>
      </c>
      <c r="BN21" s="61">
        <f t="shared" si="26"/>
        <v>1</v>
      </c>
      <c r="BO21" s="94" t="s">
        <v>210</v>
      </c>
      <c r="BP21" s="20">
        <v>1</v>
      </c>
      <c r="BQ21" s="20">
        <v>1</v>
      </c>
      <c r="BR21" s="61">
        <f t="shared" si="27"/>
        <v>1</v>
      </c>
      <c r="BS21" s="94" t="s">
        <v>210</v>
      </c>
      <c r="BT21" s="20"/>
      <c r="BU21" s="20"/>
      <c r="BV21" s="61" t="str">
        <f t="shared" si="28"/>
        <v/>
      </c>
      <c r="BW21" s="9"/>
      <c r="BX21" s="20"/>
      <c r="BY21" s="20"/>
      <c r="BZ21" s="61" t="str">
        <f t="shared" si="29"/>
        <v/>
      </c>
      <c r="CA21" s="9"/>
      <c r="CB21" s="20"/>
      <c r="CC21" s="20"/>
      <c r="CD21" s="61" t="str">
        <f t="shared" si="30"/>
        <v/>
      </c>
      <c r="CE21" s="9"/>
      <c r="CF21" s="20"/>
      <c r="CG21" s="20"/>
      <c r="CH21" s="61" t="str">
        <f t="shared" si="31"/>
        <v/>
      </c>
      <c r="CI21" s="9"/>
      <c r="CJ21" s="20">
        <v>1</v>
      </c>
      <c r="CK21" s="20">
        <v>1</v>
      </c>
      <c r="CL21" s="61">
        <f t="shared" si="32"/>
        <v>1</v>
      </c>
      <c r="CM21" s="94" t="s">
        <v>210</v>
      </c>
      <c r="CN21" s="20">
        <v>1</v>
      </c>
      <c r="CO21" s="20">
        <v>1</v>
      </c>
      <c r="CP21" s="61">
        <f t="shared" si="33"/>
        <v>1</v>
      </c>
      <c r="CQ21" s="94" t="s">
        <v>210</v>
      </c>
      <c r="CR21" s="20"/>
      <c r="CS21" s="20"/>
      <c r="CT21" s="61" t="str">
        <f t="shared" si="34"/>
        <v/>
      </c>
      <c r="CU21" s="9"/>
      <c r="CV21" s="20">
        <v>12</v>
      </c>
      <c r="CW21" s="20">
        <v>10</v>
      </c>
      <c r="CX21" s="61">
        <f t="shared" si="35"/>
        <v>0.83333333333333337</v>
      </c>
      <c r="CY21" s="94" t="s">
        <v>210</v>
      </c>
      <c r="CZ21" s="20">
        <v>144</v>
      </c>
      <c r="DA21" s="20">
        <v>0</v>
      </c>
      <c r="DB21" s="61">
        <f t="shared" si="36"/>
        <v>0</v>
      </c>
      <c r="DC21" s="9"/>
      <c r="DD21" s="20">
        <v>1</v>
      </c>
      <c r="DE21" s="20">
        <v>1</v>
      </c>
      <c r="DF21" s="61">
        <f t="shared" si="37"/>
        <v>1</v>
      </c>
      <c r="DG21" s="94" t="s">
        <v>210</v>
      </c>
      <c r="DH21" s="20"/>
      <c r="DI21" s="20"/>
      <c r="DJ21" s="61" t="str">
        <f t="shared" si="38"/>
        <v/>
      </c>
      <c r="DK21" s="9"/>
      <c r="DL21" s="20">
        <v>3</v>
      </c>
      <c r="DM21" s="20">
        <v>0</v>
      </c>
      <c r="DN21" s="61">
        <f t="shared" si="39"/>
        <v>0</v>
      </c>
      <c r="DO21" s="9"/>
      <c r="DP21" s="20">
        <v>5</v>
      </c>
      <c r="DQ21" s="20">
        <v>1</v>
      </c>
      <c r="DR21" s="61">
        <f t="shared" si="40"/>
        <v>0.2</v>
      </c>
      <c r="DS21" s="94" t="s">
        <v>210</v>
      </c>
      <c r="DT21" s="83"/>
      <c r="DU21" s="83"/>
      <c r="DV21" s="84"/>
      <c r="DW21" s="77"/>
      <c r="DX21" s="20">
        <v>4</v>
      </c>
      <c r="DY21" s="20">
        <v>4</v>
      </c>
      <c r="DZ21" s="61">
        <f t="shared" si="41"/>
        <v>1</v>
      </c>
      <c r="EA21" s="94" t="s">
        <v>210</v>
      </c>
      <c r="EB21" s="20">
        <v>5</v>
      </c>
      <c r="EC21" s="20">
        <v>5</v>
      </c>
      <c r="ED21" s="61">
        <f t="shared" si="42"/>
        <v>1</v>
      </c>
      <c r="EE21" s="94" t="s">
        <v>210</v>
      </c>
      <c r="EF21" s="20"/>
      <c r="EG21" s="20"/>
      <c r="EH21" s="61" t="str">
        <f t="shared" si="43"/>
        <v/>
      </c>
      <c r="EI21" s="9"/>
      <c r="EJ21" s="20"/>
      <c r="EK21" s="20"/>
      <c r="EL21" s="61" t="str">
        <f t="shared" si="44"/>
        <v/>
      </c>
      <c r="EM21" s="9"/>
      <c r="EN21" s="109">
        <v>1</v>
      </c>
      <c r="EO21" s="95">
        <v>0</v>
      </c>
      <c r="EP21" s="61">
        <f t="shared" si="45"/>
        <v>0</v>
      </c>
      <c r="EQ21" s="9"/>
      <c r="ER21" s="20"/>
      <c r="ES21" s="20"/>
      <c r="ET21" s="61" t="str">
        <f t="shared" si="46"/>
        <v/>
      </c>
      <c r="EU21" s="110"/>
      <c r="EV21" s="111" t="s">
        <v>78</v>
      </c>
      <c r="EW21" s="9"/>
      <c r="EX21" s="9"/>
      <c r="EY21" s="9"/>
      <c r="EZ21" s="9"/>
      <c r="FA21" s="9"/>
      <c r="FB21" s="32"/>
      <c r="FC21" s="9" t="s">
        <v>78</v>
      </c>
      <c r="FD21" s="9"/>
      <c r="FE21" s="9"/>
      <c r="FF21" s="9"/>
      <c r="FG21" s="9"/>
      <c r="FH21" s="9"/>
      <c r="FI21" s="32"/>
      <c r="FJ21" s="9" t="s">
        <v>78</v>
      </c>
      <c r="FK21" s="9"/>
      <c r="FL21" s="9"/>
      <c r="FM21" s="9"/>
      <c r="FN21" s="9"/>
      <c r="FO21" s="9"/>
      <c r="FP21" s="9"/>
      <c r="FQ21" s="9" t="s">
        <v>78</v>
      </c>
      <c r="FR21" s="9"/>
      <c r="FS21" s="9"/>
      <c r="FT21" s="32"/>
      <c r="FU21" s="9" t="s">
        <v>78</v>
      </c>
      <c r="FV21" s="9"/>
      <c r="FW21" s="9"/>
      <c r="FX21" s="32"/>
      <c r="FY21" s="9" t="s">
        <v>78</v>
      </c>
      <c r="FZ21" s="9"/>
      <c r="GA21" s="9"/>
      <c r="GB21" s="154"/>
      <c r="GC21" s="158" t="str">
        <f t="shared" si="47"/>
        <v>対応済あり</v>
      </c>
      <c r="GD21" s="142" t="str">
        <f t="shared" si="48"/>
        <v>対応済あり</v>
      </c>
      <c r="GE21" s="161" t="s">
        <v>231</v>
      </c>
      <c r="GF21" s="147" t="s">
        <v>235</v>
      </c>
      <c r="GI21" s="153" t="str">
        <f t="shared" si="49"/>
        <v>OK</v>
      </c>
      <c r="GJ21" s="153" t="str">
        <f t="shared" si="50"/>
        <v>OK</v>
      </c>
    </row>
    <row r="22" spans="1:192" s="21" customFormat="1" ht="39">
      <c r="A22" s="18" t="s">
        <v>106</v>
      </c>
      <c r="B22" s="97" t="s">
        <v>107</v>
      </c>
      <c r="C22" s="168" t="s">
        <v>78</v>
      </c>
      <c r="D22" s="168"/>
      <c r="E22" s="169" t="s">
        <v>215</v>
      </c>
      <c r="F22" s="168" t="s">
        <v>78</v>
      </c>
      <c r="G22" s="168" t="s">
        <v>79</v>
      </c>
      <c r="H22" s="169" t="s">
        <v>215</v>
      </c>
      <c r="I22" s="168" t="s">
        <v>78</v>
      </c>
      <c r="J22" s="168" t="s">
        <v>79</v>
      </c>
      <c r="K22" s="169" t="s">
        <v>215</v>
      </c>
      <c r="L22" s="168" t="s">
        <v>78</v>
      </c>
      <c r="M22" s="168" t="s">
        <v>79</v>
      </c>
      <c r="N22" s="169" t="s">
        <v>215</v>
      </c>
      <c r="O22" s="168" t="s">
        <v>78</v>
      </c>
      <c r="P22" s="168" t="s">
        <v>79</v>
      </c>
      <c r="Q22" s="169" t="s">
        <v>215</v>
      </c>
      <c r="R22" s="170"/>
      <c r="S22" s="170"/>
      <c r="T22" s="170"/>
      <c r="U22" s="170"/>
      <c r="V22" s="170"/>
      <c r="W22" s="170"/>
      <c r="X22" s="168" t="s">
        <v>78</v>
      </c>
      <c r="Y22" s="168" t="s">
        <v>79</v>
      </c>
      <c r="Z22" s="169" t="s">
        <v>216</v>
      </c>
      <c r="AA22" s="168" t="s">
        <v>78</v>
      </c>
      <c r="AB22" s="168" t="s">
        <v>79</v>
      </c>
      <c r="AC22" s="169" t="s">
        <v>216</v>
      </c>
      <c r="AD22" s="168"/>
      <c r="AE22" s="168" t="s">
        <v>78</v>
      </c>
      <c r="AF22" s="168"/>
      <c r="AG22" s="171" t="str">
        <f t="shared" si="23"/>
        <v>○</v>
      </c>
      <c r="AH22" s="168" t="s">
        <v>78</v>
      </c>
      <c r="AI22" s="168"/>
      <c r="AJ22" s="171" t="str">
        <f t="shared" si="24"/>
        <v/>
      </c>
      <c r="AK22" s="172"/>
      <c r="AL22" s="169" t="s">
        <v>215</v>
      </c>
      <c r="AM22" s="168" t="s">
        <v>78</v>
      </c>
      <c r="AN22" s="168" t="s">
        <v>79</v>
      </c>
      <c r="AO22" s="169" t="s">
        <v>216</v>
      </c>
      <c r="AP22" s="168" t="s">
        <v>78</v>
      </c>
      <c r="AQ22" s="168" t="s">
        <v>79</v>
      </c>
      <c r="AR22" s="169" t="s">
        <v>215</v>
      </c>
      <c r="AS22" s="170"/>
      <c r="AT22" s="170"/>
      <c r="AU22" s="170"/>
      <c r="AV22" s="170"/>
      <c r="AW22" s="170"/>
      <c r="AX22" s="170"/>
      <c r="AY22" s="168" t="s">
        <v>78</v>
      </c>
      <c r="AZ22" s="168" t="s">
        <v>79</v>
      </c>
      <c r="BA22" s="169" t="s">
        <v>215</v>
      </c>
      <c r="BB22" s="168" t="s">
        <v>78</v>
      </c>
      <c r="BC22" s="168" t="s">
        <v>79</v>
      </c>
      <c r="BD22" s="169" t="s">
        <v>215</v>
      </c>
      <c r="BE22" s="168" t="s">
        <v>78</v>
      </c>
      <c r="BF22" s="168" t="s">
        <v>79</v>
      </c>
      <c r="BG22" s="169" t="s">
        <v>215</v>
      </c>
      <c r="BH22" s="173">
        <v>5</v>
      </c>
      <c r="BI22" s="173">
        <v>5</v>
      </c>
      <c r="BJ22" s="65">
        <f t="shared" si="25"/>
        <v>1</v>
      </c>
      <c r="BK22" s="169" t="s">
        <v>210</v>
      </c>
      <c r="BL22" s="174">
        <v>6</v>
      </c>
      <c r="BM22" s="174">
        <v>6</v>
      </c>
      <c r="BN22" s="65">
        <f t="shared" si="26"/>
        <v>1</v>
      </c>
      <c r="BO22" s="169" t="s">
        <v>210</v>
      </c>
      <c r="BP22" s="173">
        <v>1</v>
      </c>
      <c r="BQ22" s="173">
        <v>1</v>
      </c>
      <c r="BR22" s="65">
        <f t="shared" si="27"/>
        <v>1</v>
      </c>
      <c r="BS22" s="169" t="s">
        <v>210</v>
      </c>
      <c r="BT22" s="174">
        <v>0</v>
      </c>
      <c r="BU22" s="174">
        <v>0</v>
      </c>
      <c r="BV22" s="65" t="str">
        <f t="shared" si="28"/>
        <v/>
      </c>
      <c r="BW22" s="168"/>
      <c r="BX22" s="174">
        <v>0</v>
      </c>
      <c r="BY22" s="174">
        <v>0</v>
      </c>
      <c r="BZ22" s="65" t="str">
        <f t="shared" si="29"/>
        <v/>
      </c>
      <c r="CA22" s="168"/>
      <c r="CB22" s="174">
        <v>0</v>
      </c>
      <c r="CC22" s="174">
        <v>0</v>
      </c>
      <c r="CD22" s="65" t="str">
        <f t="shared" si="30"/>
        <v/>
      </c>
      <c r="CE22" s="168"/>
      <c r="CF22" s="174">
        <v>0</v>
      </c>
      <c r="CG22" s="174">
        <v>0</v>
      </c>
      <c r="CH22" s="65" t="str">
        <f t="shared" si="31"/>
        <v/>
      </c>
      <c r="CI22" s="168"/>
      <c r="CJ22" s="174">
        <v>0</v>
      </c>
      <c r="CK22" s="174">
        <v>0</v>
      </c>
      <c r="CL22" s="65" t="str">
        <f t="shared" si="32"/>
        <v/>
      </c>
      <c r="CM22" s="168"/>
      <c r="CN22" s="174">
        <v>3</v>
      </c>
      <c r="CO22" s="174">
        <v>3</v>
      </c>
      <c r="CP22" s="65">
        <f t="shared" si="33"/>
        <v>1</v>
      </c>
      <c r="CQ22" s="169" t="s">
        <v>210</v>
      </c>
      <c r="CR22" s="174">
        <v>1</v>
      </c>
      <c r="CS22" s="174">
        <v>0</v>
      </c>
      <c r="CT22" s="65">
        <f t="shared" si="34"/>
        <v>0</v>
      </c>
      <c r="CU22" s="169" t="s">
        <v>208</v>
      </c>
      <c r="CV22" s="173">
        <v>68</v>
      </c>
      <c r="CW22" s="173">
        <v>66</v>
      </c>
      <c r="CX22" s="65">
        <f t="shared" si="35"/>
        <v>0.97058823529411764</v>
      </c>
      <c r="CY22" s="169" t="s">
        <v>210</v>
      </c>
      <c r="CZ22" s="173">
        <v>1493</v>
      </c>
      <c r="DA22" s="173">
        <v>1493</v>
      </c>
      <c r="DB22" s="65">
        <f t="shared" si="36"/>
        <v>1</v>
      </c>
      <c r="DC22" s="169" t="s">
        <v>210</v>
      </c>
      <c r="DD22" s="174">
        <v>6</v>
      </c>
      <c r="DE22" s="174">
        <v>6</v>
      </c>
      <c r="DF22" s="65">
        <f t="shared" si="37"/>
        <v>1</v>
      </c>
      <c r="DG22" s="169" t="s">
        <v>210</v>
      </c>
      <c r="DH22" s="174">
        <v>10</v>
      </c>
      <c r="DI22" s="174">
        <v>9</v>
      </c>
      <c r="DJ22" s="65">
        <f t="shared" si="38"/>
        <v>0.9</v>
      </c>
      <c r="DK22" s="169" t="s">
        <v>210</v>
      </c>
      <c r="DL22" s="174">
        <v>2</v>
      </c>
      <c r="DM22" s="174">
        <v>0</v>
      </c>
      <c r="DN22" s="65">
        <f t="shared" si="39"/>
        <v>0</v>
      </c>
      <c r="DO22" s="169" t="s">
        <v>208</v>
      </c>
      <c r="DP22" s="173">
        <v>10</v>
      </c>
      <c r="DQ22" s="173">
        <v>10</v>
      </c>
      <c r="DR22" s="65">
        <f t="shared" si="40"/>
        <v>1</v>
      </c>
      <c r="DS22" s="169" t="s">
        <v>210</v>
      </c>
      <c r="DT22" s="175"/>
      <c r="DU22" s="175"/>
      <c r="DV22" s="176"/>
      <c r="DW22" s="170"/>
      <c r="DX22" s="174">
        <v>4</v>
      </c>
      <c r="DY22" s="174">
        <v>3</v>
      </c>
      <c r="DZ22" s="65">
        <f t="shared" si="41"/>
        <v>0.75</v>
      </c>
      <c r="EA22" s="169" t="s">
        <v>210</v>
      </c>
      <c r="EB22" s="174">
        <v>0</v>
      </c>
      <c r="EC22" s="174">
        <v>0</v>
      </c>
      <c r="ED22" s="65" t="str">
        <f t="shared" si="42"/>
        <v/>
      </c>
      <c r="EE22" s="168"/>
      <c r="EF22" s="174">
        <v>0</v>
      </c>
      <c r="EG22" s="174">
        <v>0</v>
      </c>
      <c r="EH22" s="65" t="str">
        <f t="shared" si="43"/>
        <v/>
      </c>
      <c r="EI22" s="168"/>
      <c r="EJ22" s="174">
        <v>0</v>
      </c>
      <c r="EK22" s="174">
        <v>0</v>
      </c>
      <c r="EL22" s="65" t="str">
        <f t="shared" si="44"/>
        <v/>
      </c>
      <c r="EM22" s="168"/>
      <c r="EN22" s="173">
        <v>7</v>
      </c>
      <c r="EO22" s="173">
        <v>3</v>
      </c>
      <c r="EP22" s="65">
        <f t="shared" si="45"/>
        <v>0.42857142857142855</v>
      </c>
      <c r="EQ22" s="169" t="s">
        <v>210</v>
      </c>
      <c r="ER22" s="174">
        <v>0</v>
      </c>
      <c r="ES22" s="174">
        <v>0</v>
      </c>
      <c r="ET22" s="65" t="str">
        <f t="shared" si="46"/>
        <v/>
      </c>
      <c r="EU22" s="168"/>
      <c r="EV22" s="168" t="s">
        <v>78</v>
      </c>
      <c r="EW22" s="168"/>
      <c r="EX22" s="168"/>
      <c r="EY22" s="168"/>
      <c r="EZ22" s="168"/>
      <c r="FA22" s="168"/>
      <c r="FB22" s="172"/>
      <c r="FC22" s="168" t="s">
        <v>78</v>
      </c>
      <c r="FD22" s="168"/>
      <c r="FE22" s="168"/>
      <c r="FF22" s="168"/>
      <c r="FG22" s="168"/>
      <c r="FH22" s="168"/>
      <c r="FI22" s="172"/>
      <c r="FJ22" s="168" t="s">
        <v>78</v>
      </c>
      <c r="FK22" s="168"/>
      <c r="FL22" s="168"/>
      <c r="FM22" s="168"/>
      <c r="FN22" s="168"/>
      <c r="FO22" s="168"/>
      <c r="FP22" s="168"/>
      <c r="FQ22" s="168" t="s">
        <v>78</v>
      </c>
      <c r="FR22" s="168"/>
      <c r="FS22" s="168"/>
      <c r="FT22" s="172"/>
      <c r="FU22" s="168" t="s">
        <v>78</v>
      </c>
      <c r="FV22" s="168"/>
      <c r="FW22" s="168"/>
      <c r="FX22" s="172"/>
      <c r="FY22" s="168"/>
      <c r="FZ22" s="168" t="s">
        <v>78</v>
      </c>
      <c r="GA22" s="168"/>
      <c r="GB22" s="177"/>
      <c r="GC22" s="158" t="str">
        <f t="shared" si="47"/>
        <v>対応済あり</v>
      </c>
      <c r="GD22" s="142" t="str">
        <f t="shared" si="48"/>
        <v>対応済あり</v>
      </c>
      <c r="GE22" s="161" t="s">
        <v>231</v>
      </c>
      <c r="GF22" s="147" t="s">
        <v>235</v>
      </c>
      <c r="GI22" s="153" t="str">
        <f t="shared" si="49"/>
        <v>OK</v>
      </c>
      <c r="GJ22" s="153" t="str">
        <f t="shared" si="50"/>
        <v>OK</v>
      </c>
    </row>
    <row r="23" spans="1:192" s="21" customFormat="1" ht="39">
      <c r="A23" s="18" t="s">
        <v>108</v>
      </c>
      <c r="B23" s="97" t="s">
        <v>109</v>
      </c>
      <c r="C23" s="9" t="s">
        <v>78</v>
      </c>
      <c r="D23" s="9" t="s">
        <v>79</v>
      </c>
      <c r="E23" s="94" t="s">
        <v>209</v>
      </c>
      <c r="F23" s="9" t="s">
        <v>78</v>
      </c>
      <c r="G23" s="9" t="s">
        <v>79</v>
      </c>
      <c r="H23" s="94" t="s">
        <v>211</v>
      </c>
      <c r="I23" s="9" t="s">
        <v>78</v>
      </c>
      <c r="J23" s="28"/>
      <c r="K23" s="94" t="s">
        <v>211</v>
      </c>
      <c r="L23" s="9"/>
      <c r="M23" s="9" t="s">
        <v>78</v>
      </c>
      <c r="N23" s="9"/>
      <c r="O23" s="9" t="s">
        <v>78</v>
      </c>
      <c r="P23" s="28"/>
      <c r="Q23" s="94" t="s">
        <v>210</v>
      </c>
      <c r="R23" s="77"/>
      <c r="S23" s="79"/>
      <c r="T23" s="77"/>
      <c r="U23" s="77"/>
      <c r="V23" s="79"/>
      <c r="W23" s="77"/>
      <c r="X23" s="9" t="s">
        <v>78</v>
      </c>
      <c r="Y23" s="9"/>
      <c r="Z23" s="94" t="s">
        <v>208</v>
      </c>
      <c r="AA23" s="9"/>
      <c r="AB23" s="9" t="s">
        <v>79</v>
      </c>
      <c r="AC23" s="9"/>
      <c r="AD23" s="9"/>
      <c r="AE23" s="9" t="s">
        <v>78</v>
      </c>
      <c r="AF23" s="9"/>
      <c r="AG23" s="57" t="str">
        <f t="shared" si="23"/>
        <v>○</v>
      </c>
      <c r="AH23" s="9" t="s">
        <v>78</v>
      </c>
      <c r="AI23" s="9"/>
      <c r="AJ23" s="57" t="str">
        <f t="shared" si="24"/>
        <v/>
      </c>
      <c r="AK23" s="9"/>
      <c r="AL23" s="94" t="s">
        <v>210</v>
      </c>
      <c r="AM23" s="9" t="s">
        <v>78</v>
      </c>
      <c r="AN23" s="9" t="s">
        <v>79</v>
      </c>
      <c r="AO23" s="94" t="s">
        <v>210</v>
      </c>
      <c r="AP23" s="9" t="s">
        <v>78</v>
      </c>
      <c r="AQ23" s="9" t="s">
        <v>79</v>
      </c>
      <c r="AR23" s="94" t="s">
        <v>211</v>
      </c>
      <c r="AS23" s="77"/>
      <c r="AT23" s="77"/>
      <c r="AU23" s="77"/>
      <c r="AV23" s="77"/>
      <c r="AW23" s="77"/>
      <c r="AX23" s="77"/>
      <c r="AY23" s="9" t="s">
        <v>78</v>
      </c>
      <c r="AZ23" s="9" t="s">
        <v>79</v>
      </c>
      <c r="BA23" s="94" t="s">
        <v>209</v>
      </c>
      <c r="BB23" s="9" t="s">
        <v>78</v>
      </c>
      <c r="BC23" s="9" t="s">
        <v>79</v>
      </c>
      <c r="BD23" s="94" t="s">
        <v>208</v>
      </c>
      <c r="BE23" s="9" t="s">
        <v>78</v>
      </c>
      <c r="BF23" s="9" t="s">
        <v>79</v>
      </c>
      <c r="BG23" s="94" t="s">
        <v>210</v>
      </c>
      <c r="BH23" s="20">
        <v>4</v>
      </c>
      <c r="BI23" s="20">
        <v>3</v>
      </c>
      <c r="BJ23" s="61">
        <f t="shared" si="25"/>
        <v>0.75</v>
      </c>
      <c r="BK23" s="167" t="s">
        <v>209</v>
      </c>
      <c r="BL23" s="20">
        <v>22</v>
      </c>
      <c r="BM23" s="20">
        <v>21</v>
      </c>
      <c r="BN23" s="61">
        <f t="shared" si="26"/>
        <v>0.95454545454545459</v>
      </c>
      <c r="BO23" s="167" t="s">
        <v>209</v>
      </c>
      <c r="BP23" s="20">
        <v>4</v>
      </c>
      <c r="BQ23" s="20">
        <v>3</v>
      </c>
      <c r="BR23" s="61">
        <f t="shared" si="27"/>
        <v>0.75</v>
      </c>
      <c r="BS23" s="167" t="s">
        <v>209</v>
      </c>
      <c r="BT23" s="20">
        <v>0</v>
      </c>
      <c r="BU23" s="20">
        <v>0</v>
      </c>
      <c r="BV23" s="61" t="str">
        <f t="shared" si="28"/>
        <v/>
      </c>
      <c r="BW23" s="9"/>
      <c r="BX23" s="20">
        <v>0</v>
      </c>
      <c r="BY23" s="20">
        <v>0</v>
      </c>
      <c r="BZ23" s="61" t="str">
        <f t="shared" si="29"/>
        <v/>
      </c>
      <c r="CA23" s="9"/>
      <c r="CB23" s="20">
        <v>1</v>
      </c>
      <c r="CC23" s="20">
        <v>1</v>
      </c>
      <c r="CD23" s="61">
        <f t="shared" si="30"/>
        <v>1</v>
      </c>
      <c r="CE23" s="167" t="s">
        <v>209</v>
      </c>
      <c r="CF23" s="20">
        <v>0</v>
      </c>
      <c r="CG23" s="20">
        <v>0</v>
      </c>
      <c r="CH23" s="61" t="str">
        <f t="shared" si="31"/>
        <v/>
      </c>
      <c r="CI23" s="9"/>
      <c r="CJ23" s="20">
        <v>1</v>
      </c>
      <c r="CK23" s="20">
        <v>1</v>
      </c>
      <c r="CL23" s="61">
        <f t="shared" si="32"/>
        <v>1</v>
      </c>
      <c r="CM23" s="167" t="s">
        <v>209</v>
      </c>
      <c r="CN23" s="20">
        <v>0</v>
      </c>
      <c r="CO23" s="20">
        <v>0</v>
      </c>
      <c r="CP23" s="61" t="str">
        <f t="shared" si="33"/>
        <v/>
      </c>
      <c r="CQ23" s="9"/>
      <c r="CR23" s="20">
        <v>0</v>
      </c>
      <c r="CS23" s="20">
        <v>0</v>
      </c>
      <c r="CT23" s="61" t="str">
        <f t="shared" si="34"/>
        <v/>
      </c>
      <c r="CU23" s="9"/>
      <c r="CV23" s="20">
        <v>22</v>
      </c>
      <c r="CW23" s="20">
        <v>22</v>
      </c>
      <c r="CX23" s="61">
        <f t="shared" si="35"/>
        <v>1</v>
      </c>
      <c r="CY23" s="167" t="s">
        <v>209</v>
      </c>
      <c r="CZ23" s="95">
        <v>200</v>
      </c>
      <c r="DA23" s="95">
        <v>200</v>
      </c>
      <c r="DB23" s="61">
        <f t="shared" si="36"/>
        <v>1</v>
      </c>
      <c r="DC23" s="167" t="s">
        <v>209</v>
      </c>
      <c r="DD23" s="95">
        <v>39</v>
      </c>
      <c r="DE23" s="95">
        <v>36</v>
      </c>
      <c r="DF23" s="61">
        <f t="shared" si="37"/>
        <v>0.92307692307692313</v>
      </c>
      <c r="DG23" s="167" t="s">
        <v>209</v>
      </c>
      <c r="DH23" s="20">
        <v>0</v>
      </c>
      <c r="DI23" s="20">
        <v>0</v>
      </c>
      <c r="DJ23" s="61" t="str">
        <f t="shared" si="38"/>
        <v/>
      </c>
      <c r="DK23" s="9"/>
      <c r="DL23" s="20">
        <v>2</v>
      </c>
      <c r="DM23" s="20">
        <v>0</v>
      </c>
      <c r="DN23" s="61">
        <f t="shared" si="39"/>
        <v>0</v>
      </c>
      <c r="DO23" s="9"/>
      <c r="DP23" s="95">
        <v>9</v>
      </c>
      <c r="DQ23" s="95">
        <v>5</v>
      </c>
      <c r="DR23" s="61">
        <f t="shared" si="40"/>
        <v>0.55555555555555558</v>
      </c>
      <c r="DS23" s="167" t="s">
        <v>209</v>
      </c>
      <c r="DT23" s="83"/>
      <c r="DU23" s="83"/>
      <c r="DV23" s="84"/>
      <c r="DW23" s="77"/>
      <c r="DX23" s="166">
        <v>5</v>
      </c>
      <c r="DY23" s="166">
        <v>5</v>
      </c>
      <c r="DZ23" s="61">
        <f t="shared" si="41"/>
        <v>1</v>
      </c>
      <c r="EA23" s="167" t="s">
        <v>209</v>
      </c>
      <c r="EB23" s="20">
        <v>2</v>
      </c>
      <c r="EC23" s="20">
        <v>2</v>
      </c>
      <c r="ED23" s="61">
        <f t="shared" si="42"/>
        <v>1</v>
      </c>
      <c r="EE23" s="167" t="s">
        <v>209</v>
      </c>
      <c r="EF23" s="20">
        <v>0</v>
      </c>
      <c r="EG23" s="20">
        <v>0</v>
      </c>
      <c r="EH23" s="61" t="str">
        <f t="shared" si="43"/>
        <v/>
      </c>
      <c r="EI23" s="9"/>
      <c r="EJ23" s="20">
        <v>0</v>
      </c>
      <c r="EK23" s="20">
        <v>0</v>
      </c>
      <c r="EL23" s="61" t="str">
        <f t="shared" si="44"/>
        <v/>
      </c>
      <c r="EM23" s="9"/>
      <c r="EN23" s="20">
        <v>7</v>
      </c>
      <c r="EO23" s="20">
        <v>5</v>
      </c>
      <c r="EP23" s="61">
        <f t="shared" si="45"/>
        <v>0.7142857142857143</v>
      </c>
      <c r="EQ23" s="167" t="s">
        <v>209</v>
      </c>
      <c r="ER23" s="20">
        <v>0</v>
      </c>
      <c r="ES23" s="20">
        <v>0</v>
      </c>
      <c r="ET23" s="61" t="str">
        <f t="shared" si="46"/>
        <v/>
      </c>
      <c r="EU23" s="9"/>
      <c r="EV23" s="9" t="s">
        <v>78</v>
      </c>
      <c r="EW23" s="9"/>
      <c r="EX23" s="9"/>
      <c r="EY23" s="9"/>
      <c r="EZ23" s="9"/>
      <c r="FA23" s="9"/>
      <c r="FB23" s="9"/>
      <c r="FC23" s="9" t="s">
        <v>78</v>
      </c>
      <c r="FD23" s="9"/>
      <c r="FE23" s="9"/>
      <c r="FF23" s="9"/>
      <c r="FG23" s="9"/>
      <c r="FH23" s="9"/>
      <c r="FI23" s="9"/>
      <c r="FJ23" s="9"/>
      <c r="FK23" s="9"/>
      <c r="FL23" s="9"/>
      <c r="FM23" s="9"/>
      <c r="FN23" s="9"/>
      <c r="FO23" s="9" t="s">
        <v>78</v>
      </c>
      <c r="FP23" s="9"/>
      <c r="FQ23" s="9" t="s">
        <v>78</v>
      </c>
      <c r="FR23" s="9"/>
      <c r="FS23" s="9"/>
      <c r="FT23" s="9"/>
      <c r="FU23" s="9" t="s">
        <v>78</v>
      </c>
      <c r="FV23" s="9"/>
      <c r="FW23" s="9"/>
      <c r="FX23" s="9"/>
      <c r="FY23" s="9"/>
      <c r="FZ23" s="9"/>
      <c r="GA23" s="9"/>
      <c r="GB23" s="185"/>
      <c r="GC23" s="158" t="str">
        <f t="shared" si="47"/>
        <v>対応済あり</v>
      </c>
      <c r="GD23" s="142" t="str">
        <f t="shared" si="48"/>
        <v>なし</v>
      </c>
      <c r="GE23" s="161" t="s">
        <v>233</v>
      </c>
      <c r="GF23" s="147" t="s">
        <v>236</v>
      </c>
      <c r="GI23" s="153" t="str">
        <f t="shared" si="49"/>
        <v>OK</v>
      </c>
      <c r="GJ23" s="153" t="str">
        <f t="shared" si="50"/>
        <v>後退</v>
      </c>
    </row>
    <row r="24" spans="1:192" s="21" customFormat="1" ht="132.75" customHeight="1">
      <c r="A24" s="18" t="s">
        <v>110</v>
      </c>
      <c r="B24" s="97" t="s">
        <v>111</v>
      </c>
      <c r="C24" s="32" t="s">
        <v>78</v>
      </c>
      <c r="D24" s="32" t="s">
        <v>79</v>
      </c>
      <c r="E24" s="96" t="s">
        <v>208</v>
      </c>
      <c r="F24" s="32" t="s">
        <v>78</v>
      </c>
      <c r="G24" s="32" t="s">
        <v>79</v>
      </c>
      <c r="H24" s="96" t="s">
        <v>208</v>
      </c>
      <c r="I24" s="32" t="s">
        <v>80</v>
      </c>
      <c r="J24" s="32" t="s">
        <v>79</v>
      </c>
      <c r="K24" s="32"/>
      <c r="L24" s="32" t="s">
        <v>78</v>
      </c>
      <c r="M24" s="32" t="s">
        <v>79</v>
      </c>
      <c r="N24" s="96" t="s">
        <v>208</v>
      </c>
      <c r="O24" s="32" t="s">
        <v>78</v>
      </c>
      <c r="P24" s="32" t="s">
        <v>79</v>
      </c>
      <c r="Q24" s="96" t="s">
        <v>208</v>
      </c>
      <c r="R24" s="178"/>
      <c r="S24" s="178"/>
      <c r="T24" s="178"/>
      <c r="U24" s="178"/>
      <c r="V24" s="178"/>
      <c r="W24" s="178"/>
      <c r="X24" s="32" t="s">
        <v>78</v>
      </c>
      <c r="Y24" s="32" t="s">
        <v>79</v>
      </c>
      <c r="Z24" s="96" t="s">
        <v>210</v>
      </c>
      <c r="AA24" s="32" t="s">
        <v>78</v>
      </c>
      <c r="AB24" s="32" t="s">
        <v>79</v>
      </c>
      <c r="AC24" s="96" t="s">
        <v>210</v>
      </c>
      <c r="AD24" s="32"/>
      <c r="AE24" s="32"/>
      <c r="AF24" s="32" t="s">
        <v>78</v>
      </c>
      <c r="AG24" s="179" t="str">
        <f t="shared" si="23"/>
        <v/>
      </c>
      <c r="AH24" s="32" t="s">
        <v>78</v>
      </c>
      <c r="AI24" s="32"/>
      <c r="AJ24" s="179" t="str">
        <f t="shared" si="24"/>
        <v>○</v>
      </c>
      <c r="AK24" s="32" t="s">
        <v>85</v>
      </c>
      <c r="AL24" s="32"/>
      <c r="AM24" s="32"/>
      <c r="AN24" s="32"/>
      <c r="AO24" s="32"/>
      <c r="AP24" s="32" t="s">
        <v>78</v>
      </c>
      <c r="AQ24" s="32" t="s">
        <v>78</v>
      </c>
      <c r="AR24" s="96" t="s">
        <v>209</v>
      </c>
      <c r="AS24" s="178"/>
      <c r="AT24" s="178"/>
      <c r="AU24" s="178"/>
      <c r="AV24" s="178"/>
      <c r="AW24" s="178"/>
      <c r="AX24" s="178"/>
      <c r="AY24" s="32" t="s">
        <v>78</v>
      </c>
      <c r="AZ24" s="32" t="s">
        <v>79</v>
      </c>
      <c r="BA24" s="96" t="s">
        <v>208</v>
      </c>
      <c r="BB24" s="32" t="s">
        <v>78</v>
      </c>
      <c r="BC24" s="32" t="s">
        <v>79</v>
      </c>
      <c r="BD24" s="96" t="s">
        <v>208</v>
      </c>
      <c r="BE24" s="32" t="s">
        <v>78</v>
      </c>
      <c r="BF24" s="32" t="s">
        <v>79</v>
      </c>
      <c r="BG24" s="96" t="s">
        <v>209</v>
      </c>
      <c r="BH24" s="180">
        <v>2</v>
      </c>
      <c r="BI24" s="180">
        <v>2</v>
      </c>
      <c r="BJ24" s="181">
        <f t="shared" si="25"/>
        <v>1</v>
      </c>
      <c r="BK24" s="96" t="s">
        <v>210</v>
      </c>
      <c r="BL24" s="180">
        <v>7</v>
      </c>
      <c r="BM24" s="180">
        <v>3</v>
      </c>
      <c r="BN24" s="181">
        <f t="shared" si="26"/>
        <v>0.42857142857142855</v>
      </c>
      <c r="BO24" s="96" t="s">
        <v>210</v>
      </c>
      <c r="BP24" s="180">
        <v>2</v>
      </c>
      <c r="BQ24" s="180">
        <v>1</v>
      </c>
      <c r="BR24" s="181">
        <f t="shared" si="27"/>
        <v>0.5</v>
      </c>
      <c r="BS24" s="96" t="s">
        <v>210</v>
      </c>
      <c r="BT24" s="180">
        <v>0</v>
      </c>
      <c r="BU24" s="180">
        <v>0</v>
      </c>
      <c r="BV24" s="181" t="str">
        <f t="shared" si="28"/>
        <v/>
      </c>
      <c r="BW24" s="32"/>
      <c r="BX24" s="180">
        <v>0</v>
      </c>
      <c r="BY24" s="180">
        <v>0</v>
      </c>
      <c r="BZ24" s="181" t="str">
        <f t="shared" si="29"/>
        <v/>
      </c>
      <c r="CA24" s="32"/>
      <c r="CB24" s="180">
        <v>0</v>
      </c>
      <c r="CC24" s="180">
        <v>0</v>
      </c>
      <c r="CD24" s="181" t="str">
        <f t="shared" si="30"/>
        <v/>
      </c>
      <c r="CE24" s="32"/>
      <c r="CF24" s="180">
        <v>1</v>
      </c>
      <c r="CG24" s="180">
        <v>1</v>
      </c>
      <c r="CH24" s="181">
        <f t="shared" si="31"/>
        <v>1</v>
      </c>
      <c r="CI24" s="96" t="s">
        <v>210</v>
      </c>
      <c r="CJ24" s="180">
        <v>3</v>
      </c>
      <c r="CK24" s="180">
        <v>0</v>
      </c>
      <c r="CL24" s="181">
        <f t="shared" si="32"/>
        <v>0</v>
      </c>
      <c r="CM24" s="32"/>
      <c r="CN24" s="180">
        <v>1</v>
      </c>
      <c r="CO24" s="180">
        <v>1</v>
      </c>
      <c r="CP24" s="181">
        <f t="shared" si="33"/>
        <v>1</v>
      </c>
      <c r="CQ24" s="96" t="s">
        <v>211</v>
      </c>
      <c r="CR24" s="180">
        <v>1</v>
      </c>
      <c r="CS24" s="180">
        <v>0</v>
      </c>
      <c r="CT24" s="181">
        <f t="shared" si="34"/>
        <v>0</v>
      </c>
      <c r="CU24" s="32"/>
      <c r="CV24" s="180">
        <v>12</v>
      </c>
      <c r="CW24" s="180">
        <v>12</v>
      </c>
      <c r="CX24" s="181">
        <f t="shared" si="35"/>
        <v>1</v>
      </c>
      <c r="CY24" s="96" t="s">
        <v>210</v>
      </c>
      <c r="CZ24" s="182">
        <v>80</v>
      </c>
      <c r="DA24" s="180">
        <v>0</v>
      </c>
      <c r="DB24" s="181">
        <f t="shared" si="36"/>
        <v>0</v>
      </c>
      <c r="DC24" s="32"/>
      <c r="DD24" s="180">
        <v>1</v>
      </c>
      <c r="DE24" s="180">
        <v>1</v>
      </c>
      <c r="DF24" s="181">
        <f t="shared" si="37"/>
        <v>1</v>
      </c>
      <c r="DG24" s="96" t="s">
        <v>208</v>
      </c>
      <c r="DH24" s="180">
        <v>0</v>
      </c>
      <c r="DI24" s="180">
        <v>0</v>
      </c>
      <c r="DJ24" s="181" t="str">
        <f t="shared" si="38"/>
        <v/>
      </c>
      <c r="DK24" s="32"/>
      <c r="DL24" s="180">
        <v>2</v>
      </c>
      <c r="DM24" s="180">
        <v>0</v>
      </c>
      <c r="DN24" s="181">
        <f t="shared" si="39"/>
        <v>0</v>
      </c>
      <c r="DO24" s="32"/>
      <c r="DP24" s="180">
        <v>7</v>
      </c>
      <c r="DQ24" s="180">
        <v>3</v>
      </c>
      <c r="DR24" s="181">
        <f t="shared" si="40"/>
        <v>0.42857142857142855</v>
      </c>
      <c r="DS24" s="96" t="s">
        <v>210</v>
      </c>
      <c r="DT24" s="183"/>
      <c r="DU24" s="183"/>
      <c r="DV24" s="184"/>
      <c r="DW24" s="178"/>
      <c r="DX24" s="180">
        <v>1</v>
      </c>
      <c r="DY24" s="180">
        <v>1</v>
      </c>
      <c r="DZ24" s="181">
        <f t="shared" si="41"/>
        <v>1</v>
      </c>
      <c r="EA24" s="96" t="s">
        <v>210</v>
      </c>
      <c r="EB24" s="180">
        <v>1</v>
      </c>
      <c r="EC24" s="182">
        <v>1</v>
      </c>
      <c r="ED24" s="181">
        <f t="shared" si="42"/>
        <v>1</v>
      </c>
      <c r="EE24" s="32"/>
      <c r="EF24" s="180">
        <v>0</v>
      </c>
      <c r="EG24" s="180">
        <v>0</v>
      </c>
      <c r="EH24" s="181" t="str">
        <f t="shared" si="43"/>
        <v/>
      </c>
      <c r="EI24" s="32"/>
      <c r="EJ24" s="180">
        <v>0</v>
      </c>
      <c r="EK24" s="180">
        <v>0</v>
      </c>
      <c r="EL24" s="181" t="str">
        <f t="shared" si="44"/>
        <v/>
      </c>
      <c r="EM24" s="32"/>
      <c r="EN24" s="180">
        <v>8</v>
      </c>
      <c r="EO24" s="182">
        <v>7</v>
      </c>
      <c r="EP24" s="181">
        <f t="shared" si="45"/>
        <v>0.875</v>
      </c>
      <c r="EQ24" s="96" t="s">
        <v>208</v>
      </c>
      <c r="ER24" s="180">
        <v>0</v>
      </c>
      <c r="ES24" s="180">
        <v>0</v>
      </c>
      <c r="ET24" s="181" t="str">
        <f t="shared" si="46"/>
        <v/>
      </c>
      <c r="EU24" s="32"/>
      <c r="EV24" s="32" t="s">
        <v>78</v>
      </c>
      <c r="EW24" s="32"/>
      <c r="EX24" s="32"/>
      <c r="EY24" s="32"/>
      <c r="EZ24" s="32"/>
      <c r="FA24" s="32"/>
      <c r="FB24" s="32"/>
      <c r="FC24" s="32" t="s">
        <v>78</v>
      </c>
      <c r="FD24" s="32"/>
      <c r="FE24" s="32"/>
      <c r="FF24" s="32"/>
      <c r="FG24" s="32"/>
      <c r="FH24" s="32"/>
      <c r="FI24" s="32"/>
      <c r="FJ24" s="32"/>
      <c r="FK24" s="32"/>
      <c r="FL24" s="32"/>
      <c r="FM24" s="32"/>
      <c r="FN24" s="32" t="s">
        <v>117</v>
      </c>
      <c r="FO24" s="32"/>
      <c r="FP24" s="32" t="s">
        <v>112</v>
      </c>
      <c r="FQ24" s="32" t="s">
        <v>78</v>
      </c>
      <c r="FR24" s="32"/>
      <c r="FS24" s="32"/>
      <c r="FT24" s="32"/>
      <c r="FU24" s="32" t="s">
        <v>78</v>
      </c>
      <c r="FV24" s="32"/>
      <c r="FW24" s="32"/>
      <c r="FX24" s="32"/>
      <c r="FY24" s="32"/>
      <c r="FZ24" s="32"/>
      <c r="GA24" s="32"/>
      <c r="GB24" s="154"/>
      <c r="GC24" s="158" t="str">
        <f t="shared" si="47"/>
        <v>対応済あり</v>
      </c>
      <c r="GD24" s="142" t="str">
        <f t="shared" si="48"/>
        <v>対応済あり</v>
      </c>
      <c r="GE24" s="161" t="s">
        <v>232</v>
      </c>
      <c r="GF24" s="147" t="s">
        <v>237</v>
      </c>
      <c r="GI24" s="153" t="str">
        <f t="shared" si="49"/>
        <v>OK</v>
      </c>
      <c r="GJ24" s="153" t="str">
        <f t="shared" si="50"/>
        <v>OK</v>
      </c>
    </row>
    <row r="25" spans="1:192" s="21" customFormat="1" ht="138" customHeight="1">
      <c r="A25" s="18" t="s">
        <v>113</v>
      </c>
      <c r="B25" s="97" t="s">
        <v>114</v>
      </c>
      <c r="C25" s="9" t="s">
        <v>78</v>
      </c>
      <c r="D25" s="9" t="s">
        <v>79</v>
      </c>
      <c r="E25" s="94" t="s">
        <v>210</v>
      </c>
      <c r="F25" s="9" t="s">
        <v>78</v>
      </c>
      <c r="G25" s="9" t="s">
        <v>79</v>
      </c>
      <c r="H25" s="94" t="s">
        <v>210</v>
      </c>
      <c r="I25" s="9"/>
      <c r="J25" s="9"/>
      <c r="K25" s="9"/>
      <c r="L25" s="9" t="s">
        <v>78</v>
      </c>
      <c r="M25" s="9"/>
      <c r="N25" s="94" t="s">
        <v>210</v>
      </c>
      <c r="O25" s="9" t="s">
        <v>78</v>
      </c>
      <c r="P25" s="9"/>
      <c r="Q25" s="94" t="s">
        <v>210</v>
      </c>
      <c r="R25" s="77"/>
      <c r="S25" s="77"/>
      <c r="T25" s="77"/>
      <c r="U25" s="77"/>
      <c r="V25" s="77"/>
      <c r="W25" s="77"/>
      <c r="X25" s="9" t="s">
        <v>78</v>
      </c>
      <c r="Y25" s="9" t="s">
        <v>79</v>
      </c>
      <c r="Z25" s="94" t="s">
        <v>210</v>
      </c>
      <c r="AA25" s="9" t="s">
        <v>78</v>
      </c>
      <c r="AB25" s="9" t="s">
        <v>79</v>
      </c>
      <c r="AC25" s="94" t="s">
        <v>210</v>
      </c>
      <c r="AD25" s="9"/>
      <c r="AE25" s="9"/>
      <c r="AF25" s="9" t="s">
        <v>78</v>
      </c>
      <c r="AG25" s="57" t="str">
        <f t="shared" si="23"/>
        <v/>
      </c>
      <c r="AH25" s="9" t="s">
        <v>78</v>
      </c>
      <c r="AI25" s="9"/>
      <c r="AJ25" s="57" t="str">
        <f t="shared" si="24"/>
        <v>○</v>
      </c>
      <c r="AK25" s="32" t="s">
        <v>85</v>
      </c>
      <c r="AL25" s="9"/>
      <c r="AM25" s="9" t="s">
        <v>80</v>
      </c>
      <c r="AN25" s="9" t="s">
        <v>79</v>
      </c>
      <c r="AO25" s="9"/>
      <c r="AP25" s="9" t="s">
        <v>78</v>
      </c>
      <c r="AQ25" s="9" t="s">
        <v>79</v>
      </c>
      <c r="AR25" s="94" t="s">
        <v>210</v>
      </c>
      <c r="AS25" s="77"/>
      <c r="AT25" s="77"/>
      <c r="AU25" s="77"/>
      <c r="AV25" s="77"/>
      <c r="AW25" s="77"/>
      <c r="AX25" s="77"/>
      <c r="AY25" s="9" t="s">
        <v>78</v>
      </c>
      <c r="AZ25" s="9" t="s">
        <v>79</v>
      </c>
      <c r="BA25" s="94" t="s">
        <v>210</v>
      </c>
      <c r="BB25" s="9" t="s">
        <v>78</v>
      </c>
      <c r="BC25" s="9" t="s">
        <v>79</v>
      </c>
      <c r="BD25" s="94" t="s">
        <v>208</v>
      </c>
      <c r="BE25" s="9" t="s">
        <v>78</v>
      </c>
      <c r="BF25" s="9" t="s">
        <v>79</v>
      </c>
      <c r="BG25" s="94" t="s">
        <v>210</v>
      </c>
      <c r="BH25" s="20">
        <v>2</v>
      </c>
      <c r="BI25" s="20">
        <v>2</v>
      </c>
      <c r="BJ25" s="61">
        <f t="shared" si="25"/>
        <v>1</v>
      </c>
      <c r="BK25" s="94" t="s">
        <v>210</v>
      </c>
      <c r="BL25" s="20">
        <v>7</v>
      </c>
      <c r="BM25" s="20">
        <v>7</v>
      </c>
      <c r="BN25" s="61">
        <f t="shared" si="26"/>
        <v>1</v>
      </c>
      <c r="BO25" s="94" t="s">
        <v>210</v>
      </c>
      <c r="BP25" s="20">
        <v>1</v>
      </c>
      <c r="BQ25" s="20">
        <v>1</v>
      </c>
      <c r="BR25" s="61">
        <f t="shared" si="27"/>
        <v>1</v>
      </c>
      <c r="BS25" s="94" t="s">
        <v>210</v>
      </c>
      <c r="BT25" s="20">
        <v>0</v>
      </c>
      <c r="BU25" s="20">
        <v>0</v>
      </c>
      <c r="BV25" s="61" t="str">
        <f t="shared" si="28"/>
        <v/>
      </c>
      <c r="BW25" s="9"/>
      <c r="BX25" s="20">
        <v>2</v>
      </c>
      <c r="BY25" s="20">
        <v>2</v>
      </c>
      <c r="BZ25" s="61">
        <f t="shared" si="29"/>
        <v>1</v>
      </c>
      <c r="CA25" s="94" t="s">
        <v>210</v>
      </c>
      <c r="CB25" s="20">
        <v>0</v>
      </c>
      <c r="CC25" s="20">
        <v>0</v>
      </c>
      <c r="CD25" s="61" t="str">
        <f t="shared" si="30"/>
        <v/>
      </c>
      <c r="CE25" s="9"/>
      <c r="CF25" s="20">
        <v>0</v>
      </c>
      <c r="CG25" s="20">
        <v>0</v>
      </c>
      <c r="CH25" s="61" t="str">
        <f t="shared" si="31"/>
        <v/>
      </c>
      <c r="CI25" s="9"/>
      <c r="CJ25" s="20">
        <v>0</v>
      </c>
      <c r="CK25" s="20">
        <v>0</v>
      </c>
      <c r="CL25" s="61" t="str">
        <f t="shared" si="32"/>
        <v/>
      </c>
      <c r="CM25" s="9"/>
      <c r="CN25" s="20">
        <v>0</v>
      </c>
      <c r="CO25" s="20">
        <v>0</v>
      </c>
      <c r="CP25" s="61" t="str">
        <f t="shared" si="33"/>
        <v/>
      </c>
      <c r="CQ25" s="9"/>
      <c r="CR25" s="139">
        <v>18</v>
      </c>
      <c r="CS25" s="20">
        <v>3</v>
      </c>
      <c r="CT25" s="61">
        <f t="shared" si="34"/>
        <v>0.16666666666666666</v>
      </c>
      <c r="CU25" s="94" t="s">
        <v>210</v>
      </c>
      <c r="CV25" s="20">
        <v>24</v>
      </c>
      <c r="CW25" s="20">
        <v>18</v>
      </c>
      <c r="CX25" s="61">
        <f t="shared" si="35"/>
        <v>0.75</v>
      </c>
      <c r="CY25" s="94" t="s">
        <v>210</v>
      </c>
      <c r="CZ25" s="20">
        <v>1</v>
      </c>
      <c r="DA25" s="20">
        <v>1</v>
      </c>
      <c r="DB25" s="61">
        <f t="shared" si="36"/>
        <v>1</v>
      </c>
      <c r="DC25" s="94" t="s">
        <v>210</v>
      </c>
      <c r="DD25" s="20">
        <v>1</v>
      </c>
      <c r="DE25" s="20">
        <v>1</v>
      </c>
      <c r="DF25" s="61">
        <f t="shared" si="37"/>
        <v>1</v>
      </c>
      <c r="DG25" s="94" t="s">
        <v>210</v>
      </c>
      <c r="DH25" s="20">
        <v>0</v>
      </c>
      <c r="DI25" s="20">
        <v>0</v>
      </c>
      <c r="DJ25" s="61" t="str">
        <f t="shared" si="38"/>
        <v/>
      </c>
      <c r="DK25" s="9"/>
      <c r="DL25" s="20">
        <v>1</v>
      </c>
      <c r="DM25" s="20">
        <v>0</v>
      </c>
      <c r="DN25" s="61">
        <f t="shared" si="39"/>
        <v>0</v>
      </c>
      <c r="DO25" s="9"/>
      <c r="DP25" s="20">
        <v>5</v>
      </c>
      <c r="DQ25" s="20">
        <v>5</v>
      </c>
      <c r="DR25" s="61">
        <f t="shared" si="40"/>
        <v>1</v>
      </c>
      <c r="DS25" s="94" t="s">
        <v>210</v>
      </c>
      <c r="DT25" s="83"/>
      <c r="DU25" s="83"/>
      <c r="DV25" s="84"/>
      <c r="DW25" s="77"/>
      <c r="DX25" s="20">
        <v>4</v>
      </c>
      <c r="DY25" s="20">
        <v>4</v>
      </c>
      <c r="DZ25" s="61">
        <f t="shared" si="41"/>
        <v>1</v>
      </c>
      <c r="EA25" s="94" t="s">
        <v>210</v>
      </c>
      <c r="EB25" s="20">
        <v>2</v>
      </c>
      <c r="EC25" s="20">
        <v>2</v>
      </c>
      <c r="ED25" s="61">
        <f t="shared" si="42"/>
        <v>1</v>
      </c>
      <c r="EE25" s="94" t="s">
        <v>210</v>
      </c>
      <c r="EF25" s="20">
        <v>0</v>
      </c>
      <c r="EG25" s="20">
        <v>0</v>
      </c>
      <c r="EH25" s="61" t="str">
        <f t="shared" si="43"/>
        <v/>
      </c>
      <c r="EI25" s="9"/>
      <c r="EJ25" s="20">
        <v>0</v>
      </c>
      <c r="EK25" s="20">
        <v>0</v>
      </c>
      <c r="EL25" s="61" t="str">
        <f t="shared" si="44"/>
        <v/>
      </c>
      <c r="EM25" s="9"/>
      <c r="EN25" s="20">
        <v>3</v>
      </c>
      <c r="EO25" s="20">
        <v>0</v>
      </c>
      <c r="EP25" s="61">
        <f t="shared" si="45"/>
        <v>0</v>
      </c>
      <c r="EQ25" s="9"/>
      <c r="ER25" s="20">
        <v>1</v>
      </c>
      <c r="ES25" s="20">
        <v>1</v>
      </c>
      <c r="ET25" s="61">
        <f t="shared" si="46"/>
        <v>1</v>
      </c>
      <c r="EU25" s="94" t="s">
        <v>210</v>
      </c>
      <c r="EV25" s="9" t="s">
        <v>78</v>
      </c>
      <c r="EW25" s="9"/>
      <c r="EX25" s="9"/>
      <c r="EY25" s="9"/>
      <c r="EZ25" s="9"/>
      <c r="FA25" s="9"/>
      <c r="FB25" s="32"/>
      <c r="FC25" s="9" t="s">
        <v>78</v>
      </c>
      <c r="FD25" s="9"/>
      <c r="FE25" s="9"/>
      <c r="FF25" s="9"/>
      <c r="FG25" s="9"/>
      <c r="FH25" s="9"/>
      <c r="FI25" s="32"/>
      <c r="FJ25" s="9"/>
      <c r="FK25" s="9"/>
      <c r="FL25" s="9"/>
      <c r="FM25" s="9"/>
      <c r="FN25" s="9"/>
      <c r="FO25" s="94" t="s">
        <v>78</v>
      </c>
      <c r="FP25" s="94" t="s">
        <v>224</v>
      </c>
      <c r="FQ25" s="9" t="s">
        <v>78</v>
      </c>
      <c r="FR25" s="9"/>
      <c r="FS25" s="9"/>
      <c r="FT25" s="32"/>
      <c r="FU25" s="9" t="s">
        <v>78</v>
      </c>
      <c r="FV25" s="9"/>
      <c r="FW25" s="9"/>
      <c r="FX25" s="32"/>
      <c r="FY25" s="9" t="s">
        <v>78</v>
      </c>
      <c r="FZ25" s="9"/>
      <c r="GA25" s="9"/>
      <c r="GB25" s="154"/>
      <c r="GC25" s="158" t="str">
        <f t="shared" si="47"/>
        <v>対応済あり</v>
      </c>
      <c r="GD25" s="142" t="str">
        <f t="shared" si="48"/>
        <v>対応済あり</v>
      </c>
      <c r="GE25" s="161" t="s">
        <v>232</v>
      </c>
      <c r="GF25" s="147" t="s">
        <v>235</v>
      </c>
      <c r="GI25" s="153" t="str">
        <f t="shared" si="49"/>
        <v>OK</v>
      </c>
      <c r="GJ25" s="153" t="str">
        <f t="shared" si="50"/>
        <v>OK</v>
      </c>
    </row>
    <row r="26" spans="1:192" s="21" customFormat="1" ht="104">
      <c r="A26" s="18" t="s">
        <v>115</v>
      </c>
      <c r="B26" s="97" t="s">
        <v>116</v>
      </c>
      <c r="C26" s="9" t="s">
        <v>78</v>
      </c>
      <c r="D26" s="9"/>
      <c r="E26" s="94" t="s">
        <v>210</v>
      </c>
      <c r="F26" s="94" t="s">
        <v>78</v>
      </c>
      <c r="G26" s="9"/>
      <c r="H26" s="94" t="s">
        <v>210</v>
      </c>
      <c r="I26" s="9" t="s">
        <v>78</v>
      </c>
      <c r="J26" s="9"/>
      <c r="K26" s="94" t="s">
        <v>210</v>
      </c>
      <c r="L26" s="9" t="s">
        <v>78</v>
      </c>
      <c r="M26" s="9"/>
      <c r="N26" s="94" t="s">
        <v>210</v>
      </c>
      <c r="O26" s="9" t="s">
        <v>78</v>
      </c>
      <c r="P26" s="9" t="s">
        <v>79</v>
      </c>
      <c r="Q26" s="94" t="s">
        <v>210</v>
      </c>
      <c r="R26" s="77"/>
      <c r="S26" s="77"/>
      <c r="T26" s="77"/>
      <c r="U26" s="77"/>
      <c r="V26" s="77"/>
      <c r="W26" s="77"/>
      <c r="X26" s="9" t="s">
        <v>78</v>
      </c>
      <c r="Y26" s="9" t="s">
        <v>79</v>
      </c>
      <c r="Z26" s="94" t="s">
        <v>210</v>
      </c>
      <c r="AA26" s="9" t="s">
        <v>78</v>
      </c>
      <c r="AB26" s="9" t="s">
        <v>79</v>
      </c>
      <c r="AC26" s="94" t="s">
        <v>210</v>
      </c>
      <c r="AD26" s="9"/>
      <c r="AE26" s="9" t="s">
        <v>117</v>
      </c>
      <c r="AF26" s="9"/>
      <c r="AG26" s="57" t="str">
        <f t="shared" si="23"/>
        <v>○</v>
      </c>
      <c r="AH26" s="9" t="s">
        <v>78</v>
      </c>
      <c r="AI26" s="9"/>
      <c r="AJ26" s="57" t="str">
        <f t="shared" si="24"/>
        <v/>
      </c>
      <c r="AK26" s="32"/>
      <c r="AL26" s="94" t="s">
        <v>210</v>
      </c>
      <c r="AM26" s="9" t="s">
        <v>80</v>
      </c>
      <c r="AN26" s="9" t="s">
        <v>79</v>
      </c>
      <c r="AO26" s="9"/>
      <c r="AP26" s="9" t="s">
        <v>78</v>
      </c>
      <c r="AQ26" s="9" t="s">
        <v>79</v>
      </c>
      <c r="AR26" s="94" t="s">
        <v>210</v>
      </c>
      <c r="AS26" s="77"/>
      <c r="AT26" s="77"/>
      <c r="AU26" s="77"/>
      <c r="AV26" s="77"/>
      <c r="AW26" s="77"/>
      <c r="AX26" s="77"/>
      <c r="AY26" s="9" t="s">
        <v>78</v>
      </c>
      <c r="AZ26" s="9" t="s">
        <v>79</v>
      </c>
      <c r="BA26" s="94" t="s">
        <v>210</v>
      </c>
      <c r="BB26" s="9" t="s">
        <v>78</v>
      </c>
      <c r="BC26" s="9" t="s">
        <v>79</v>
      </c>
      <c r="BD26" s="94" t="s">
        <v>210</v>
      </c>
      <c r="BE26" s="9" t="s">
        <v>78</v>
      </c>
      <c r="BF26" s="9" t="s">
        <v>79</v>
      </c>
      <c r="BG26" s="94" t="s">
        <v>209</v>
      </c>
      <c r="BH26" s="20">
        <v>1</v>
      </c>
      <c r="BI26" s="20">
        <v>1</v>
      </c>
      <c r="BJ26" s="61">
        <f t="shared" si="25"/>
        <v>1</v>
      </c>
      <c r="BK26" s="94" t="s">
        <v>209</v>
      </c>
      <c r="BL26" s="20">
        <v>8</v>
      </c>
      <c r="BM26" s="20">
        <v>8</v>
      </c>
      <c r="BN26" s="61">
        <f t="shared" si="26"/>
        <v>1</v>
      </c>
      <c r="BO26" s="94" t="s">
        <v>209</v>
      </c>
      <c r="BP26" s="20">
        <v>0</v>
      </c>
      <c r="BQ26" s="20">
        <v>0</v>
      </c>
      <c r="BR26" s="61" t="str">
        <f t="shared" si="27"/>
        <v/>
      </c>
      <c r="BS26" s="9"/>
      <c r="BT26" s="20">
        <v>0</v>
      </c>
      <c r="BU26" s="20">
        <v>0</v>
      </c>
      <c r="BV26" s="61" t="str">
        <f t="shared" si="28"/>
        <v/>
      </c>
      <c r="BW26" s="9"/>
      <c r="BX26" s="20">
        <v>0</v>
      </c>
      <c r="BY26" s="20">
        <v>0</v>
      </c>
      <c r="BZ26" s="61" t="str">
        <f t="shared" si="29"/>
        <v/>
      </c>
      <c r="CA26" s="9"/>
      <c r="CB26" s="20">
        <v>0</v>
      </c>
      <c r="CC26" s="20">
        <v>0</v>
      </c>
      <c r="CD26" s="61" t="str">
        <f t="shared" si="30"/>
        <v/>
      </c>
      <c r="CE26" s="9"/>
      <c r="CF26" s="20">
        <v>6</v>
      </c>
      <c r="CG26" s="20">
        <v>6</v>
      </c>
      <c r="CH26" s="61">
        <f t="shared" si="31"/>
        <v>1</v>
      </c>
      <c r="CI26" s="94" t="s">
        <v>209</v>
      </c>
      <c r="CJ26" s="20">
        <v>1</v>
      </c>
      <c r="CK26" s="20">
        <v>1</v>
      </c>
      <c r="CL26" s="61">
        <f t="shared" si="32"/>
        <v>1</v>
      </c>
      <c r="CM26" s="94" t="s">
        <v>209</v>
      </c>
      <c r="CN26" s="20">
        <v>1</v>
      </c>
      <c r="CO26" s="20">
        <v>1</v>
      </c>
      <c r="CP26" s="61">
        <f t="shared" si="33"/>
        <v>1</v>
      </c>
      <c r="CQ26" s="94" t="s">
        <v>209</v>
      </c>
      <c r="CR26" s="20">
        <v>4</v>
      </c>
      <c r="CS26" s="20">
        <v>0</v>
      </c>
      <c r="CT26" s="61">
        <f t="shared" si="34"/>
        <v>0</v>
      </c>
      <c r="CU26" s="9"/>
      <c r="CV26" s="20">
        <v>16</v>
      </c>
      <c r="CW26" s="20">
        <v>14</v>
      </c>
      <c r="CX26" s="61">
        <f t="shared" si="35"/>
        <v>0.875</v>
      </c>
      <c r="CY26" s="94" t="s">
        <v>209</v>
      </c>
      <c r="CZ26" s="20">
        <v>55</v>
      </c>
      <c r="DA26" s="20">
        <v>55</v>
      </c>
      <c r="DB26" s="61">
        <f t="shared" si="36"/>
        <v>1</v>
      </c>
      <c r="DC26" s="94" t="s">
        <v>209</v>
      </c>
      <c r="DD26" s="20">
        <v>0</v>
      </c>
      <c r="DE26" s="20">
        <v>0</v>
      </c>
      <c r="DF26" s="61" t="str">
        <f t="shared" si="37"/>
        <v/>
      </c>
      <c r="DG26" s="9"/>
      <c r="DH26" s="20">
        <v>0</v>
      </c>
      <c r="DI26" s="20">
        <v>0</v>
      </c>
      <c r="DJ26" s="61" t="str">
        <f t="shared" si="38"/>
        <v/>
      </c>
      <c r="DK26" s="9"/>
      <c r="DL26" s="20">
        <v>1</v>
      </c>
      <c r="DM26" s="20">
        <v>0</v>
      </c>
      <c r="DN26" s="61">
        <f t="shared" si="39"/>
        <v>0</v>
      </c>
      <c r="DO26" s="9"/>
      <c r="DP26" s="20">
        <v>12</v>
      </c>
      <c r="DQ26" s="20">
        <v>6</v>
      </c>
      <c r="DR26" s="61">
        <f t="shared" si="40"/>
        <v>0.5</v>
      </c>
      <c r="DS26" s="94" t="s">
        <v>209</v>
      </c>
      <c r="DT26" s="83"/>
      <c r="DU26" s="83"/>
      <c r="DV26" s="84"/>
      <c r="DW26" s="77"/>
      <c r="DX26" s="20">
        <v>3</v>
      </c>
      <c r="DY26" s="20">
        <v>2</v>
      </c>
      <c r="DZ26" s="61">
        <f t="shared" si="41"/>
        <v>0.66666666666666663</v>
      </c>
      <c r="EA26" s="94" t="s">
        <v>209</v>
      </c>
      <c r="EB26" s="20">
        <v>11</v>
      </c>
      <c r="EC26" s="20">
        <v>8</v>
      </c>
      <c r="ED26" s="61">
        <f t="shared" si="42"/>
        <v>0.72727272727272729</v>
      </c>
      <c r="EE26" s="9"/>
      <c r="EF26" s="20">
        <v>0</v>
      </c>
      <c r="EG26" s="20">
        <v>0</v>
      </c>
      <c r="EH26" s="61" t="str">
        <f t="shared" si="43"/>
        <v/>
      </c>
      <c r="EI26" s="9"/>
      <c r="EJ26" s="20">
        <v>0</v>
      </c>
      <c r="EK26" s="20">
        <v>0</v>
      </c>
      <c r="EL26" s="61" t="str">
        <f t="shared" si="44"/>
        <v/>
      </c>
      <c r="EM26" s="9"/>
      <c r="EN26" s="95">
        <v>4</v>
      </c>
      <c r="EO26" s="20">
        <v>3</v>
      </c>
      <c r="EP26" s="61">
        <f t="shared" si="45"/>
        <v>0.75</v>
      </c>
      <c r="EQ26" s="94" t="s">
        <v>209</v>
      </c>
      <c r="ER26" s="20">
        <v>0</v>
      </c>
      <c r="ES26" s="20">
        <v>0</v>
      </c>
      <c r="ET26" s="61" t="str">
        <f t="shared" si="46"/>
        <v/>
      </c>
      <c r="EU26" s="9"/>
      <c r="EV26" s="94" t="s">
        <v>78</v>
      </c>
      <c r="EW26" s="9"/>
      <c r="EX26" s="9"/>
      <c r="EY26" s="9"/>
      <c r="EZ26" s="94"/>
      <c r="FA26" s="9"/>
      <c r="FB26" s="96"/>
      <c r="FC26" s="9" t="s">
        <v>78</v>
      </c>
      <c r="FD26" s="9"/>
      <c r="FE26" s="9"/>
      <c r="FF26" s="9"/>
      <c r="FG26" s="9"/>
      <c r="FH26" s="9"/>
      <c r="FI26" s="32"/>
      <c r="FJ26" s="94"/>
      <c r="FK26" s="9"/>
      <c r="FL26" s="9"/>
      <c r="FM26" s="9"/>
      <c r="FN26" s="9"/>
      <c r="FO26" s="94" t="s">
        <v>78</v>
      </c>
      <c r="FP26" s="94" t="s">
        <v>213</v>
      </c>
      <c r="FQ26" s="94" t="s">
        <v>78</v>
      </c>
      <c r="FR26" s="9"/>
      <c r="FS26" s="9"/>
      <c r="FT26" s="32"/>
      <c r="FU26" s="9" t="s">
        <v>78</v>
      </c>
      <c r="FV26" s="9"/>
      <c r="FW26" s="9"/>
      <c r="FX26" s="32"/>
      <c r="FY26" s="94"/>
      <c r="FZ26" s="9"/>
      <c r="GA26" s="9"/>
      <c r="GB26" s="154"/>
      <c r="GC26" s="158" t="str">
        <f t="shared" si="47"/>
        <v>対応済あり</v>
      </c>
      <c r="GD26" s="142" t="str">
        <f t="shared" si="48"/>
        <v>なし</v>
      </c>
      <c r="GE26" s="161" t="s">
        <v>239</v>
      </c>
      <c r="GF26" s="147" t="s">
        <v>236</v>
      </c>
      <c r="GI26" s="153" t="str">
        <f t="shared" si="49"/>
        <v>OK</v>
      </c>
      <c r="GJ26" s="153" t="str">
        <f t="shared" si="50"/>
        <v>後退</v>
      </c>
    </row>
    <row r="27" spans="1:192" s="21" customFormat="1" ht="39">
      <c r="A27" s="29" t="s">
        <v>118</v>
      </c>
      <c r="B27" s="97" t="s">
        <v>119</v>
      </c>
      <c r="C27" s="9" t="s">
        <v>78</v>
      </c>
      <c r="D27" s="9" t="s">
        <v>79</v>
      </c>
      <c r="E27" s="94" t="s">
        <v>210</v>
      </c>
      <c r="F27" s="9" t="s">
        <v>78</v>
      </c>
      <c r="G27" s="9" t="s">
        <v>79</v>
      </c>
      <c r="H27" s="94" t="s">
        <v>210</v>
      </c>
      <c r="I27" s="9" t="s">
        <v>78</v>
      </c>
      <c r="J27" s="9" t="s">
        <v>79</v>
      </c>
      <c r="K27" s="94" t="s">
        <v>210</v>
      </c>
      <c r="L27" s="9" t="s">
        <v>78</v>
      </c>
      <c r="M27" s="9" t="s">
        <v>79</v>
      </c>
      <c r="N27" s="94" t="s">
        <v>211</v>
      </c>
      <c r="O27" s="9" t="s">
        <v>78</v>
      </c>
      <c r="P27" s="9" t="s">
        <v>79</v>
      </c>
      <c r="Q27" s="94" t="s">
        <v>208</v>
      </c>
      <c r="R27" s="77"/>
      <c r="S27" s="77"/>
      <c r="T27" s="77"/>
      <c r="U27" s="77"/>
      <c r="V27" s="77"/>
      <c r="W27" s="77"/>
      <c r="X27" s="9" t="s">
        <v>78</v>
      </c>
      <c r="Y27" s="9" t="s">
        <v>79</v>
      </c>
      <c r="Z27" s="94" t="s">
        <v>210</v>
      </c>
      <c r="AA27" s="9" t="s">
        <v>78</v>
      </c>
      <c r="AB27" s="9" t="s">
        <v>79</v>
      </c>
      <c r="AC27" s="94" t="s">
        <v>208</v>
      </c>
      <c r="AD27" s="9"/>
      <c r="AE27" s="9"/>
      <c r="AF27" s="9" t="s">
        <v>78</v>
      </c>
      <c r="AG27" s="57" t="str">
        <f t="shared" si="23"/>
        <v/>
      </c>
      <c r="AH27" s="94" t="s">
        <v>78</v>
      </c>
      <c r="AI27" s="94"/>
      <c r="AJ27" s="57" t="str">
        <f t="shared" si="24"/>
        <v>○</v>
      </c>
      <c r="AK27" s="32" t="s">
        <v>88</v>
      </c>
      <c r="AL27" s="94" t="s">
        <v>208</v>
      </c>
      <c r="AM27" s="9" t="s">
        <v>78</v>
      </c>
      <c r="AN27" s="9" t="s">
        <v>79</v>
      </c>
      <c r="AO27" s="94" t="s">
        <v>210</v>
      </c>
      <c r="AP27" s="9" t="s">
        <v>78</v>
      </c>
      <c r="AQ27" s="9" t="s">
        <v>79</v>
      </c>
      <c r="AR27" s="94" t="s">
        <v>210</v>
      </c>
      <c r="AS27" s="77"/>
      <c r="AT27" s="77"/>
      <c r="AU27" s="77"/>
      <c r="AV27" s="77"/>
      <c r="AW27" s="77"/>
      <c r="AX27" s="77"/>
      <c r="AY27" s="9" t="s">
        <v>78</v>
      </c>
      <c r="AZ27" s="9" t="s">
        <v>79</v>
      </c>
      <c r="BA27" s="94" t="s">
        <v>208</v>
      </c>
      <c r="BB27" s="9" t="s">
        <v>78</v>
      </c>
      <c r="BC27" s="9" t="s">
        <v>79</v>
      </c>
      <c r="BD27" s="94" t="s">
        <v>208</v>
      </c>
      <c r="BE27" s="9" t="s">
        <v>78</v>
      </c>
      <c r="BF27" s="9" t="s">
        <v>79</v>
      </c>
      <c r="BG27" s="94" t="s">
        <v>208</v>
      </c>
      <c r="BH27" s="20">
        <v>0</v>
      </c>
      <c r="BI27" s="20">
        <v>0</v>
      </c>
      <c r="BJ27" s="61" t="str">
        <f t="shared" si="25"/>
        <v/>
      </c>
      <c r="BK27" s="9"/>
      <c r="BL27" s="20">
        <v>8</v>
      </c>
      <c r="BM27" s="20">
        <v>7</v>
      </c>
      <c r="BN27" s="61">
        <f t="shared" si="26"/>
        <v>0.875</v>
      </c>
      <c r="BO27" s="94" t="s">
        <v>211</v>
      </c>
      <c r="BP27" s="20">
        <v>0</v>
      </c>
      <c r="BQ27" s="20">
        <v>0</v>
      </c>
      <c r="BR27" s="61" t="str">
        <f t="shared" si="27"/>
        <v/>
      </c>
      <c r="BS27" s="9"/>
      <c r="BT27" s="20">
        <v>0</v>
      </c>
      <c r="BU27" s="20">
        <v>0</v>
      </c>
      <c r="BV27" s="61" t="str">
        <f t="shared" si="28"/>
        <v/>
      </c>
      <c r="BW27" s="9"/>
      <c r="BX27" s="20">
        <v>0</v>
      </c>
      <c r="BY27" s="20">
        <v>0</v>
      </c>
      <c r="BZ27" s="61" t="str">
        <f t="shared" si="29"/>
        <v/>
      </c>
      <c r="CA27" s="9"/>
      <c r="CB27" s="20">
        <v>4</v>
      </c>
      <c r="CC27" s="20">
        <v>4</v>
      </c>
      <c r="CD27" s="61">
        <f t="shared" si="30"/>
        <v>1</v>
      </c>
      <c r="CE27" s="94" t="s">
        <v>208</v>
      </c>
      <c r="CF27" s="95">
        <v>2</v>
      </c>
      <c r="CG27" s="95">
        <v>2</v>
      </c>
      <c r="CH27" s="61">
        <f t="shared" si="31"/>
        <v>1</v>
      </c>
      <c r="CI27" s="94" t="s">
        <v>209</v>
      </c>
      <c r="CJ27" s="95">
        <v>3</v>
      </c>
      <c r="CK27" s="20">
        <v>1</v>
      </c>
      <c r="CL27" s="61">
        <f t="shared" si="32"/>
        <v>0.33333333333333331</v>
      </c>
      <c r="CM27" s="94" t="s">
        <v>210</v>
      </c>
      <c r="CN27" s="20">
        <v>1</v>
      </c>
      <c r="CO27" s="20">
        <v>1</v>
      </c>
      <c r="CP27" s="61">
        <f t="shared" si="33"/>
        <v>1</v>
      </c>
      <c r="CQ27" s="94" t="s">
        <v>210</v>
      </c>
      <c r="CR27" s="20">
        <v>0</v>
      </c>
      <c r="CS27" s="20">
        <v>0</v>
      </c>
      <c r="CT27" s="61" t="str">
        <f t="shared" si="34"/>
        <v/>
      </c>
      <c r="CU27" s="9"/>
      <c r="CV27" s="20">
        <v>9</v>
      </c>
      <c r="CW27" s="20">
        <v>6</v>
      </c>
      <c r="CX27" s="61">
        <f t="shared" si="35"/>
        <v>0.66666666666666663</v>
      </c>
      <c r="CY27" s="94" t="s">
        <v>209</v>
      </c>
      <c r="CZ27" s="95">
        <v>10</v>
      </c>
      <c r="DA27" s="95">
        <v>10</v>
      </c>
      <c r="DB27" s="61">
        <f t="shared" si="36"/>
        <v>1</v>
      </c>
      <c r="DC27" s="94" t="s">
        <v>210</v>
      </c>
      <c r="DD27" s="20">
        <v>2</v>
      </c>
      <c r="DE27" s="20">
        <v>1</v>
      </c>
      <c r="DF27" s="61">
        <f t="shared" si="37"/>
        <v>0.5</v>
      </c>
      <c r="DG27" s="94" t="s">
        <v>210</v>
      </c>
      <c r="DH27" s="20">
        <v>0</v>
      </c>
      <c r="DI27" s="20">
        <v>0</v>
      </c>
      <c r="DJ27" s="61" t="str">
        <f t="shared" si="38"/>
        <v/>
      </c>
      <c r="DK27" s="9"/>
      <c r="DL27" s="20">
        <v>4</v>
      </c>
      <c r="DM27" s="20">
        <v>0</v>
      </c>
      <c r="DN27" s="61">
        <f t="shared" si="39"/>
        <v>0</v>
      </c>
      <c r="DO27" s="9"/>
      <c r="DP27" s="95">
        <v>7</v>
      </c>
      <c r="DQ27" s="95">
        <v>0</v>
      </c>
      <c r="DR27" s="61">
        <f t="shared" si="40"/>
        <v>0</v>
      </c>
      <c r="DS27" s="9"/>
      <c r="DT27" s="83"/>
      <c r="DU27" s="83"/>
      <c r="DV27" s="84"/>
      <c r="DW27" s="77"/>
      <c r="DX27" s="20">
        <v>2</v>
      </c>
      <c r="DY27" s="20">
        <v>2</v>
      </c>
      <c r="DZ27" s="61">
        <f t="shared" si="41"/>
        <v>1</v>
      </c>
      <c r="EA27" s="94" t="s">
        <v>210</v>
      </c>
      <c r="EB27" s="20">
        <v>9</v>
      </c>
      <c r="EC27" s="20">
        <v>2</v>
      </c>
      <c r="ED27" s="61">
        <f t="shared" si="42"/>
        <v>0.22222222222222221</v>
      </c>
      <c r="EE27" s="94" t="s">
        <v>210</v>
      </c>
      <c r="EF27" s="20">
        <v>0</v>
      </c>
      <c r="EG27" s="20">
        <v>0</v>
      </c>
      <c r="EH27" s="61" t="str">
        <f t="shared" si="43"/>
        <v/>
      </c>
      <c r="EI27" s="9"/>
      <c r="EJ27" s="20">
        <v>0</v>
      </c>
      <c r="EK27" s="20">
        <v>0</v>
      </c>
      <c r="EL27" s="61" t="str">
        <f t="shared" si="44"/>
        <v/>
      </c>
      <c r="EM27" s="9"/>
      <c r="EN27" s="20">
        <v>1</v>
      </c>
      <c r="EO27" s="20">
        <v>1</v>
      </c>
      <c r="EP27" s="61">
        <f t="shared" si="45"/>
        <v>1</v>
      </c>
      <c r="EQ27" s="94" t="s">
        <v>211</v>
      </c>
      <c r="ER27" s="20">
        <v>2</v>
      </c>
      <c r="ES27" s="20">
        <v>2</v>
      </c>
      <c r="ET27" s="61">
        <f t="shared" si="46"/>
        <v>1</v>
      </c>
      <c r="EU27" s="94" t="s">
        <v>208</v>
      </c>
      <c r="EV27" s="9" t="s">
        <v>78</v>
      </c>
      <c r="EW27" s="9"/>
      <c r="EX27" s="9"/>
      <c r="EY27" s="9"/>
      <c r="EZ27" s="9"/>
      <c r="FA27" s="9"/>
      <c r="FB27" s="32"/>
      <c r="FC27" s="9" t="s">
        <v>78</v>
      </c>
      <c r="FD27" s="9"/>
      <c r="FE27" s="9"/>
      <c r="FF27" s="9"/>
      <c r="FG27" s="9"/>
      <c r="FH27" s="9"/>
      <c r="FI27" s="32"/>
      <c r="FJ27" s="9" t="s">
        <v>78</v>
      </c>
      <c r="FK27" s="9"/>
      <c r="FL27" s="9"/>
      <c r="FM27" s="9"/>
      <c r="FN27" s="9"/>
      <c r="FO27" s="9"/>
      <c r="FP27" s="9"/>
      <c r="FQ27" s="9" t="s">
        <v>78</v>
      </c>
      <c r="FR27" s="9"/>
      <c r="FS27" s="9"/>
      <c r="FT27" s="32"/>
      <c r="FU27" s="9"/>
      <c r="FV27" s="9" t="s">
        <v>78</v>
      </c>
      <c r="FW27" s="9"/>
      <c r="FX27" s="32"/>
      <c r="FY27" s="9"/>
      <c r="FZ27" s="9" t="s">
        <v>78</v>
      </c>
      <c r="GA27" s="9"/>
      <c r="GB27" s="154"/>
      <c r="GC27" s="158" t="str">
        <f t="shared" si="47"/>
        <v>対応済あり</v>
      </c>
      <c r="GD27" s="142" t="str">
        <f t="shared" si="48"/>
        <v>対応済あり</v>
      </c>
      <c r="GE27" s="161" t="s">
        <v>232</v>
      </c>
      <c r="GF27" s="147" t="s">
        <v>235</v>
      </c>
      <c r="GI27" s="153" t="str">
        <f t="shared" si="49"/>
        <v>OK</v>
      </c>
      <c r="GJ27" s="153" t="str">
        <f t="shared" si="50"/>
        <v>OK</v>
      </c>
    </row>
    <row r="28" spans="1:192" s="21" customFormat="1" ht="110.15" customHeight="1">
      <c r="A28" s="18" t="s">
        <v>120</v>
      </c>
      <c r="B28" s="97" t="s">
        <v>121</v>
      </c>
      <c r="C28" s="9" t="s">
        <v>78</v>
      </c>
      <c r="D28" s="9" t="s">
        <v>79</v>
      </c>
      <c r="E28" s="94" t="s">
        <v>210</v>
      </c>
      <c r="F28" s="9" t="s">
        <v>78</v>
      </c>
      <c r="G28" s="9"/>
      <c r="H28" s="94" t="s">
        <v>209</v>
      </c>
      <c r="I28" s="9"/>
      <c r="J28" s="94" t="s">
        <v>78</v>
      </c>
      <c r="K28" s="9"/>
      <c r="L28" s="9" t="s">
        <v>78</v>
      </c>
      <c r="M28" s="94" t="s">
        <v>78</v>
      </c>
      <c r="N28" s="94" t="s">
        <v>209</v>
      </c>
      <c r="O28" s="9"/>
      <c r="P28" s="9" t="s">
        <v>78</v>
      </c>
      <c r="Q28" s="94" t="s">
        <v>208</v>
      </c>
      <c r="R28" s="77"/>
      <c r="S28" s="77"/>
      <c r="T28" s="77"/>
      <c r="U28" s="77"/>
      <c r="V28" s="77"/>
      <c r="W28" s="77"/>
      <c r="X28" s="9" t="s">
        <v>78</v>
      </c>
      <c r="Y28" s="9" t="s">
        <v>79</v>
      </c>
      <c r="Z28" s="94" t="s">
        <v>209</v>
      </c>
      <c r="AA28" s="9" t="s">
        <v>78</v>
      </c>
      <c r="AB28" s="9" t="s">
        <v>79</v>
      </c>
      <c r="AC28" s="94" t="s">
        <v>209</v>
      </c>
      <c r="AD28" s="9"/>
      <c r="AE28" s="9"/>
      <c r="AF28" s="9" t="s">
        <v>78</v>
      </c>
      <c r="AG28" s="57" t="str">
        <f t="shared" si="23"/>
        <v/>
      </c>
      <c r="AH28" s="9" t="s">
        <v>78</v>
      </c>
      <c r="AI28" s="9"/>
      <c r="AJ28" s="57" t="str">
        <f t="shared" si="24"/>
        <v>○</v>
      </c>
      <c r="AK28" s="32" t="s">
        <v>78</v>
      </c>
      <c r="AL28" s="94" t="s">
        <v>208</v>
      </c>
      <c r="AM28" s="9" t="s">
        <v>80</v>
      </c>
      <c r="AN28" s="9" t="s">
        <v>79</v>
      </c>
      <c r="AO28" s="9"/>
      <c r="AP28" s="9" t="s">
        <v>78</v>
      </c>
      <c r="AQ28" s="9" t="s">
        <v>79</v>
      </c>
      <c r="AR28" s="94" t="s">
        <v>210</v>
      </c>
      <c r="AS28" s="77"/>
      <c r="AT28" s="77"/>
      <c r="AU28" s="77"/>
      <c r="AV28" s="77"/>
      <c r="AW28" s="77"/>
      <c r="AX28" s="77"/>
      <c r="AY28" s="9" t="s">
        <v>78</v>
      </c>
      <c r="AZ28" s="94" t="s">
        <v>78</v>
      </c>
      <c r="BA28" s="94" t="s">
        <v>210</v>
      </c>
      <c r="BB28" s="9" t="s">
        <v>78</v>
      </c>
      <c r="BC28" s="94" t="s">
        <v>78</v>
      </c>
      <c r="BD28" s="94" t="s">
        <v>209</v>
      </c>
      <c r="BE28" s="9" t="s">
        <v>78</v>
      </c>
      <c r="BF28" s="9" t="s">
        <v>78</v>
      </c>
      <c r="BG28" s="94" t="s">
        <v>210</v>
      </c>
      <c r="BH28" s="95">
        <v>6</v>
      </c>
      <c r="BI28" s="95">
        <v>6</v>
      </c>
      <c r="BJ28" s="61">
        <f t="shared" si="25"/>
        <v>1</v>
      </c>
      <c r="BK28" s="94" t="s">
        <v>208</v>
      </c>
      <c r="BL28" s="95">
        <v>6</v>
      </c>
      <c r="BM28" s="95">
        <v>6</v>
      </c>
      <c r="BN28" s="61">
        <f t="shared" si="26"/>
        <v>1</v>
      </c>
      <c r="BO28" s="94" t="s">
        <v>209</v>
      </c>
      <c r="BP28" s="95">
        <v>2</v>
      </c>
      <c r="BQ28" s="95">
        <v>2</v>
      </c>
      <c r="BR28" s="61">
        <f>IF(ISERROR(BQ28/BP28),"",BQ28/BP28)</f>
        <v>1</v>
      </c>
      <c r="BS28" s="94" t="s">
        <v>208</v>
      </c>
      <c r="BT28" s="20"/>
      <c r="BU28" s="20"/>
      <c r="BV28" s="61" t="str">
        <f t="shared" si="28"/>
        <v/>
      </c>
      <c r="BW28" s="9"/>
      <c r="BX28" s="20"/>
      <c r="BY28" s="20"/>
      <c r="BZ28" s="61" t="str">
        <f t="shared" si="29"/>
        <v/>
      </c>
      <c r="CA28" s="9"/>
      <c r="CB28" s="20">
        <v>1</v>
      </c>
      <c r="CC28" s="20">
        <v>1</v>
      </c>
      <c r="CD28" s="61">
        <f t="shared" si="30"/>
        <v>1</v>
      </c>
      <c r="CE28" s="94" t="s">
        <v>208</v>
      </c>
      <c r="CF28" s="95" t="s">
        <v>217</v>
      </c>
      <c r="CG28" s="95" t="s">
        <v>217</v>
      </c>
      <c r="CH28" s="61" t="str">
        <f>IF(ISERROR(CG28/CF28),"",CG28/CF28)</f>
        <v/>
      </c>
      <c r="CI28" s="94" t="s">
        <v>209</v>
      </c>
      <c r="CJ28" s="20"/>
      <c r="CK28" s="20"/>
      <c r="CL28" s="61" t="str">
        <f t="shared" si="32"/>
        <v/>
      </c>
      <c r="CM28" s="9"/>
      <c r="CN28" s="20">
        <v>1</v>
      </c>
      <c r="CO28" s="20">
        <v>1</v>
      </c>
      <c r="CP28" s="61">
        <f t="shared" si="33"/>
        <v>1</v>
      </c>
      <c r="CQ28" s="94" t="s">
        <v>208</v>
      </c>
      <c r="CR28" s="20"/>
      <c r="CS28" s="20"/>
      <c r="CT28" s="61" t="str">
        <f t="shared" si="34"/>
        <v/>
      </c>
      <c r="CU28" s="9"/>
      <c r="CV28" s="95" t="s">
        <v>218</v>
      </c>
      <c r="CW28" s="95" t="s">
        <v>218</v>
      </c>
      <c r="CX28" s="61" t="str">
        <f>IF(ISERROR(CW28/CV28),"",CW28/CV28)</f>
        <v/>
      </c>
      <c r="CY28" s="94" t="s">
        <v>211</v>
      </c>
      <c r="CZ28" s="95">
        <v>88</v>
      </c>
      <c r="DA28" s="95">
        <v>16</v>
      </c>
      <c r="DB28" s="61">
        <f t="shared" si="36"/>
        <v>0.18181818181818182</v>
      </c>
      <c r="DC28" s="94" t="s">
        <v>210</v>
      </c>
      <c r="DD28" s="20">
        <v>1</v>
      </c>
      <c r="DE28" s="20">
        <v>1</v>
      </c>
      <c r="DF28" s="61">
        <f t="shared" si="37"/>
        <v>1</v>
      </c>
      <c r="DG28" s="94" t="s">
        <v>210</v>
      </c>
      <c r="DH28" s="20"/>
      <c r="DI28" s="20"/>
      <c r="DJ28" s="61" t="str">
        <f t="shared" si="38"/>
        <v/>
      </c>
      <c r="DK28" s="9"/>
      <c r="DL28" s="20">
        <v>1</v>
      </c>
      <c r="DM28" s="20">
        <v>1</v>
      </c>
      <c r="DN28" s="61">
        <f t="shared" si="39"/>
        <v>1</v>
      </c>
      <c r="DO28" s="94" t="s">
        <v>208</v>
      </c>
      <c r="DP28" s="20" t="s">
        <v>219</v>
      </c>
      <c r="DQ28" s="20" t="s">
        <v>122</v>
      </c>
      <c r="DR28" s="61" t="str">
        <f>IF(ISERROR(DQ28/DP28),"",DQ28/DP28)</f>
        <v/>
      </c>
      <c r="DS28" s="94" t="s">
        <v>210</v>
      </c>
      <c r="DT28" s="83"/>
      <c r="DU28" s="83"/>
      <c r="DV28" s="84"/>
      <c r="DW28" s="77"/>
      <c r="DX28" s="95">
        <v>3</v>
      </c>
      <c r="DY28" s="95">
        <v>3</v>
      </c>
      <c r="DZ28" s="61">
        <f t="shared" si="41"/>
        <v>1</v>
      </c>
      <c r="EA28" s="94" t="s">
        <v>208</v>
      </c>
      <c r="EB28" s="95">
        <v>4</v>
      </c>
      <c r="EC28" s="95">
        <v>3</v>
      </c>
      <c r="ED28" s="61">
        <f t="shared" si="42"/>
        <v>0.75</v>
      </c>
      <c r="EE28" s="94" t="s">
        <v>210</v>
      </c>
      <c r="EF28" s="20"/>
      <c r="EG28" s="20"/>
      <c r="EH28" s="61" t="str">
        <f t="shared" si="43"/>
        <v/>
      </c>
      <c r="EI28" s="9"/>
      <c r="EJ28" s="20"/>
      <c r="EK28" s="20"/>
      <c r="EL28" s="61" t="str">
        <f t="shared" si="44"/>
        <v/>
      </c>
      <c r="EM28" s="9"/>
      <c r="EN28" s="20">
        <v>4</v>
      </c>
      <c r="EO28" s="20">
        <v>4</v>
      </c>
      <c r="EP28" s="61">
        <f t="shared" si="45"/>
        <v>1</v>
      </c>
      <c r="EQ28" s="94" t="s">
        <v>210</v>
      </c>
      <c r="ER28" s="20"/>
      <c r="ES28" s="20"/>
      <c r="ET28" s="61" t="str">
        <f t="shared" si="46"/>
        <v/>
      </c>
      <c r="EU28" s="9"/>
      <c r="EV28" s="9"/>
      <c r="EW28" s="9"/>
      <c r="EX28" s="9"/>
      <c r="EY28" s="9"/>
      <c r="EZ28" s="94" t="s">
        <v>78</v>
      </c>
      <c r="FA28" s="9"/>
      <c r="FB28" s="103" t="s">
        <v>220</v>
      </c>
      <c r="FC28" s="9" t="s">
        <v>78</v>
      </c>
      <c r="FD28" s="9"/>
      <c r="FE28" s="9"/>
      <c r="FF28" s="9"/>
      <c r="FG28" s="9"/>
      <c r="FH28" s="9"/>
      <c r="FI28" s="32"/>
      <c r="FJ28" s="9" t="s">
        <v>78</v>
      </c>
      <c r="FK28" s="9"/>
      <c r="FL28" s="9"/>
      <c r="FM28" s="9"/>
      <c r="FN28" s="9"/>
      <c r="FO28" s="9"/>
      <c r="FP28" s="9"/>
      <c r="FQ28" s="9"/>
      <c r="FR28" s="9"/>
      <c r="FS28" s="9"/>
      <c r="FT28" s="32"/>
      <c r="FU28" s="94" t="s">
        <v>78</v>
      </c>
      <c r="FV28" s="9"/>
      <c r="FW28" s="9"/>
      <c r="FX28" s="32"/>
      <c r="FY28" s="9"/>
      <c r="FZ28" s="9" t="s">
        <v>78</v>
      </c>
      <c r="GA28" s="9"/>
      <c r="GB28" s="154"/>
      <c r="GC28" s="158" t="str">
        <f t="shared" si="47"/>
        <v>対応済あり</v>
      </c>
      <c r="GD28" s="142" t="str">
        <f t="shared" si="48"/>
        <v>対応済あり</v>
      </c>
      <c r="GE28" s="161" t="s">
        <v>232</v>
      </c>
      <c r="GF28" s="147" t="s">
        <v>235</v>
      </c>
      <c r="GI28" s="153" t="str">
        <f t="shared" si="49"/>
        <v>OK</v>
      </c>
      <c r="GJ28" s="153" t="str">
        <f t="shared" si="50"/>
        <v>OK</v>
      </c>
    </row>
    <row r="29" spans="1:192" s="21" customFormat="1" ht="167.25" customHeight="1">
      <c r="A29" s="18" t="s">
        <v>123</v>
      </c>
      <c r="B29" s="97" t="s">
        <v>124</v>
      </c>
      <c r="C29" s="9" t="s">
        <v>78</v>
      </c>
      <c r="D29" s="9" t="s">
        <v>79</v>
      </c>
      <c r="E29" s="94" t="s">
        <v>210</v>
      </c>
      <c r="F29" s="9" t="s">
        <v>78</v>
      </c>
      <c r="G29" s="9" t="s">
        <v>79</v>
      </c>
      <c r="H29" s="94" t="s">
        <v>210</v>
      </c>
      <c r="I29" s="9" t="s">
        <v>78</v>
      </c>
      <c r="J29" s="9" t="s">
        <v>79</v>
      </c>
      <c r="K29" s="94" t="s">
        <v>208</v>
      </c>
      <c r="L29" s="9" t="s">
        <v>78</v>
      </c>
      <c r="M29" s="9" t="s">
        <v>79</v>
      </c>
      <c r="N29" s="94" t="s">
        <v>208</v>
      </c>
      <c r="O29" s="9" t="s">
        <v>78</v>
      </c>
      <c r="P29" s="9" t="s">
        <v>79</v>
      </c>
      <c r="Q29" s="94" t="s">
        <v>210</v>
      </c>
      <c r="R29" s="77"/>
      <c r="S29" s="77"/>
      <c r="T29" s="77"/>
      <c r="U29" s="77"/>
      <c r="V29" s="77"/>
      <c r="W29" s="77"/>
      <c r="X29" s="9" t="s">
        <v>78</v>
      </c>
      <c r="Y29" s="9" t="s">
        <v>79</v>
      </c>
      <c r="Z29" s="94" t="s">
        <v>210</v>
      </c>
      <c r="AA29" s="9" t="s">
        <v>78</v>
      </c>
      <c r="AB29" s="9" t="s">
        <v>79</v>
      </c>
      <c r="AC29" s="94" t="s">
        <v>210</v>
      </c>
      <c r="AD29" s="9"/>
      <c r="AE29" s="9"/>
      <c r="AF29" s="9" t="s">
        <v>78</v>
      </c>
      <c r="AG29" s="57" t="str">
        <f t="shared" si="23"/>
        <v/>
      </c>
      <c r="AH29" s="9" t="s">
        <v>78</v>
      </c>
      <c r="AI29" s="9"/>
      <c r="AJ29" s="57" t="str">
        <f t="shared" si="24"/>
        <v>○</v>
      </c>
      <c r="AK29" s="9"/>
      <c r="AL29" s="9"/>
      <c r="AM29" s="9" t="s">
        <v>78</v>
      </c>
      <c r="AN29" s="9" t="s">
        <v>79</v>
      </c>
      <c r="AO29" s="94" t="s">
        <v>210</v>
      </c>
      <c r="AP29" s="9" t="s">
        <v>78</v>
      </c>
      <c r="AQ29" s="9" t="s">
        <v>79</v>
      </c>
      <c r="AR29" s="94" t="s">
        <v>210</v>
      </c>
      <c r="AS29" s="77"/>
      <c r="AT29" s="77"/>
      <c r="AU29" s="77"/>
      <c r="AV29" s="77"/>
      <c r="AW29" s="77"/>
      <c r="AX29" s="77"/>
      <c r="AY29" s="9" t="s">
        <v>78</v>
      </c>
      <c r="AZ29" s="9" t="s">
        <v>79</v>
      </c>
      <c r="BA29" s="94" t="s">
        <v>210</v>
      </c>
      <c r="BB29" s="9" t="s">
        <v>78</v>
      </c>
      <c r="BC29" s="9" t="s">
        <v>79</v>
      </c>
      <c r="BD29" s="94" t="s">
        <v>210</v>
      </c>
      <c r="BE29" s="9" t="s">
        <v>78</v>
      </c>
      <c r="BF29" s="9" t="s">
        <v>79</v>
      </c>
      <c r="BG29" s="94" t="s">
        <v>210</v>
      </c>
      <c r="BH29" s="20">
        <v>0</v>
      </c>
      <c r="BI29" s="20">
        <v>0</v>
      </c>
      <c r="BJ29" s="61" t="str">
        <f t="shared" si="25"/>
        <v/>
      </c>
      <c r="BK29" s="9"/>
      <c r="BL29" s="20">
        <v>4</v>
      </c>
      <c r="BM29" s="20">
        <v>4</v>
      </c>
      <c r="BN29" s="61">
        <f t="shared" si="26"/>
        <v>1</v>
      </c>
      <c r="BO29" s="94" t="s">
        <v>210</v>
      </c>
      <c r="BP29" s="20">
        <v>0</v>
      </c>
      <c r="BQ29" s="20">
        <v>0</v>
      </c>
      <c r="BR29" s="61" t="str">
        <f t="shared" ref="BR29" si="51">IF(ISERROR(BQ29/BP29),"",BQ29/BP29)</f>
        <v/>
      </c>
      <c r="BS29" s="9"/>
      <c r="BT29" s="20">
        <v>0</v>
      </c>
      <c r="BU29" s="20">
        <v>0</v>
      </c>
      <c r="BV29" s="61" t="str">
        <f t="shared" si="28"/>
        <v/>
      </c>
      <c r="BW29" s="9"/>
      <c r="BX29" s="20">
        <v>0</v>
      </c>
      <c r="BY29" s="20">
        <v>0</v>
      </c>
      <c r="BZ29" s="61" t="str">
        <f t="shared" si="29"/>
        <v/>
      </c>
      <c r="CA29" s="9"/>
      <c r="CB29" s="20">
        <v>0</v>
      </c>
      <c r="CC29" s="20">
        <v>0</v>
      </c>
      <c r="CD29" s="61" t="str">
        <f t="shared" si="30"/>
        <v/>
      </c>
      <c r="CE29" s="9"/>
      <c r="CF29" s="20">
        <v>0</v>
      </c>
      <c r="CG29" s="20">
        <v>0</v>
      </c>
      <c r="CH29" s="61" t="str">
        <f t="shared" ref="CH29" si="52">IF(ISERROR(CG29/CF29),"",CG29/CF29)</f>
        <v/>
      </c>
      <c r="CI29" s="9"/>
      <c r="CJ29" s="20">
        <v>0</v>
      </c>
      <c r="CK29" s="20">
        <v>0</v>
      </c>
      <c r="CL29" s="61" t="str">
        <f t="shared" si="32"/>
        <v/>
      </c>
      <c r="CM29" s="9"/>
      <c r="CN29" s="20">
        <v>0</v>
      </c>
      <c r="CO29" s="20">
        <v>0</v>
      </c>
      <c r="CP29" s="61" t="str">
        <f t="shared" si="33"/>
        <v/>
      </c>
      <c r="CQ29" s="9"/>
      <c r="CR29" s="20">
        <v>0</v>
      </c>
      <c r="CS29" s="20">
        <v>0</v>
      </c>
      <c r="CT29" s="61" t="str">
        <f t="shared" si="34"/>
        <v/>
      </c>
      <c r="CU29" s="9"/>
      <c r="CV29" s="20">
        <v>4</v>
      </c>
      <c r="CW29" s="20">
        <v>4</v>
      </c>
      <c r="CX29" s="61">
        <f t="shared" ref="CX29" si="53">IF(ISERROR(CW29/CV29),"",CW29/CV29)</f>
        <v>1</v>
      </c>
      <c r="CY29" s="94" t="s">
        <v>210</v>
      </c>
      <c r="CZ29" s="95">
        <v>142</v>
      </c>
      <c r="DA29" s="20">
        <v>0</v>
      </c>
      <c r="DB29" s="61">
        <f t="shared" si="36"/>
        <v>0</v>
      </c>
      <c r="DC29" s="9"/>
      <c r="DD29" s="20">
        <v>0</v>
      </c>
      <c r="DE29" s="20">
        <v>0</v>
      </c>
      <c r="DF29" s="61" t="str">
        <f t="shared" si="37"/>
        <v/>
      </c>
      <c r="DG29" s="9"/>
      <c r="DH29" s="20">
        <v>0</v>
      </c>
      <c r="DI29" s="20">
        <v>0</v>
      </c>
      <c r="DJ29" s="61" t="str">
        <f t="shared" si="38"/>
        <v/>
      </c>
      <c r="DK29" s="9"/>
      <c r="DL29" s="20">
        <v>1</v>
      </c>
      <c r="DM29" s="20">
        <v>0</v>
      </c>
      <c r="DN29" s="61">
        <f t="shared" si="39"/>
        <v>0</v>
      </c>
      <c r="DO29" s="9"/>
      <c r="DP29" s="95">
        <v>6</v>
      </c>
      <c r="DQ29" s="20">
        <v>3</v>
      </c>
      <c r="DR29" s="61">
        <f t="shared" ref="DR29" si="54">IF(ISERROR(DQ29/DP29),"",DQ29/DP29)</f>
        <v>0.5</v>
      </c>
      <c r="DS29" s="94" t="s">
        <v>210</v>
      </c>
      <c r="DT29" s="83"/>
      <c r="DU29" s="83"/>
      <c r="DV29" s="84"/>
      <c r="DW29" s="77"/>
      <c r="DX29" s="95">
        <v>4</v>
      </c>
      <c r="DY29" s="95">
        <v>4</v>
      </c>
      <c r="DZ29" s="61">
        <f t="shared" si="41"/>
        <v>1</v>
      </c>
      <c r="EA29" s="94" t="s">
        <v>210</v>
      </c>
      <c r="EB29" s="20">
        <v>2</v>
      </c>
      <c r="EC29" s="20">
        <v>2</v>
      </c>
      <c r="ED29" s="61">
        <f t="shared" si="42"/>
        <v>1</v>
      </c>
      <c r="EE29" s="94" t="s">
        <v>210</v>
      </c>
      <c r="EF29" s="20">
        <v>0</v>
      </c>
      <c r="EG29" s="20">
        <v>0</v>
      </c>
      <c r="EH29" s="61" t="str">
        <f t="shared" si="43"/>
        <v/>
      </c>
      <c r="EI29" s="9"/>
      <c r="EJ29" s="20">
        <v>0</v>
      </c>
      <c r="EK29" s="20">
        <v>0</v>
      </c>
      <c r="EL29" s="61" t="str">
        <f t="shared" si="44"/>
        <v/>
      </c>
      <c r="EM29" s="9"/>
      <c r="EN29" s="20">
        <v>7</v>
      </c>
      <c r="EO29" s="20">
        <v>4</v>
      </c>
      <c r="EP29" s="61">
        <f t="shared" si="45"/>
        <v>0.5714285714285714</v>
      </c>
      <c r="EQ29" s="94" t="s">
        <v>210</v>
      </c>
      <c r="ER29" s="20">
        <v>0</v>
      </c>
      <c r="ES29" s="20">
        <v>0</v>
      </c>
      <c r="ET29" s="61" t="str">
        <f t="shared" si="46"/>
        <v/>
      </c>
      <c r="EU29" s="9"/>
      <c r="EV29" s="9" t="s">
        <v>78</v>
      </c>
      <c r="EW29" s="9"/>
      <c r="EX29" s="9"/>
      <c r="EY29" s="9"/>
      <c r="EZ29" s="9"/>
      <c r="FA29" s="9"/>
      <c r="FB29" s="32"/>
      <c r="FC29" s="9" t="s">
        <v>78</v>
      </c>
      <c r="FD29" s="9"/>
      <c r="FE29" s="9"/>
      <c r="FF29" s="9"/>
      <c r="FG29" s="9"/>
      <c r="FH29" s="9"/>
      <c r="FI29" s="32"/>
      <c r="FJ29" s="9" t="s">
        <v>78</v>
      </c>
      <c r="FK29" s="9"/>
      <c r="FL29" s="9"/>
      <c r="FM29" s="9"/>
      <c r="FN29" s="9"/>
      <c r="FO29" s="9"/>
      <c r="FP29" s="9"/>
      <c r="FQ29" s="9" t="s">
        <v>78</v>
      </c>
      <c r="FR29" s="9"/>
      <c r="FS29" s="9"/>
      <c r="FT29" s="32"/>
      <c r="FU29" s="9" t="s">
        <v>78</v>
      </c>
      <c r="FV29" s="9"/>
      <c r="FW29" s="9"/>
      <c r="FX29" s="32"/>
      <c r="FY29" s="9" t="s">
        <v>78</v>
      </c>
      <c r="FZ29" s="9"/>
      <c r="GA29" s="9"/>
      <c r="GB29" s="154"/>
      <c r="GC29" s="158" t="str">
        <f t="shared" si="47"/>
        <v>対応済あり</v>
      </c>
      <c r="GD29" s="142" t="str">
        <f t="shared" si="48"/>
        <v>対応済あり</v>
      </c>
      <c r="GE29" s="161" t="s">
        <v>234</v>
      </c>
      <c r="GF29" s="147" t="s">
        <v>235</v>
      </c>
      <c r="GI29" s="153" t="str">
        <f t="shared" si="49"/>
        <v>OK</v>
      </c>
      <c r="GJ29" s="153" t="str">
        <f t="shared" si="50"/>
        <v>OK</v>
      </c>
    </row>
    <row r="30" spans="1:192" s="21" customFormat="1" ht="132" customHeight="1">
      <c r="A30" s="18" t="s">
        <v>125</v>
      </c>
      <c r="B30" s="97" t="s">
        <v>126</v>
      </c>
      <c r="C30" s="9" t="s">
        <v>78</v>
      </c>
      <c r="D30" s="9" t="s">
        <v>79</v>
      </c>
      <c r="E30" s="94" t="s">
        <v>210</v>
      </c>
      <c r="F30" s="9" t="s">
        <v>78</v>
      </c>
      <c r="G30" s="9" t="s">
        <v>79</v>
      </c>
      <c r="H30" s="94" t="s">
        <v>211</v>
      </c>
      <c r="I30" s="9" t="s">
        <v>78</v>
      </c>
      <c r="J30" s="9" t="s">
        <v>79</v>
      </c>
      <c r="K30" s="94" t="s">
        <v>211</v>
      </c>
      <c r="L30" s="9" t="s">
        <v>78</v>
      </c>
      <c r="M30" s="9" t="s">
        <v>79</v>
      </c>
      <c r="N30" s="94" t="s">
        <v>211</v>
      </c>
      <c r="O30" s="9" t="s">
        <v>78</v>
      </c>
      <c r="P30" s="94" t="s">
        <v>78</v>
      </c>
      <c r="Q30" s="94" t="s">
        <v>210</v>
      </c>
      <c r="R30" s="77"/>
      <c r="S30" s="77"/>
      <c r="T30" s="77"/>
      <c r="U30" s="77"/>
      <c r="V30" s="77"/>
      <c r="W30" s="77"/>
      <c r="X30" s="9" t="s">
        <v>78</v>
      </c>
      <c r="Y30" s="9" t="s">
        <v>79</v>
      </c>
      <c r="Z30" s="94" t="s">
        <v>210</v>
      </c>
      <c r="AA30" s="9" t="s">
        <v>78</v>
      </c>
      <c r="AB30" s="9" t="s">
        <v>79</v>
      </c>
      <c r="AC30" s="94" t="s">
        <v>210</v>
      </c>
      <c r="AD30" s="9"/>
      <c r="AE30" s="9"/>
      <c r="AF30" s="9" t="s">
        <v>78</v>
      </c>
      <c r="AG30" s="57" t="str">
        <f t="shared" si="23"/>
        <v/>
      </c>
      <c r="AH30" s="9" t="s">
        <v>78</v>
      </c>
      <c r="AI30" s="9"/>
      <c r="AJ30" s="57" t="str">
        <f t="shared" si="24"/>
        <v>○</v>
      </c>
      <c r="AK30" s="32" t="s">
        <v>85</v>
      </c>
      <c r="AL30" s="9"/>
      <c r="AM30" s="9" t="s">
        <v>80</v>
      </c>
      <c r="AN30" s="9" t="s">
        <v>79</v>
      </c>
      <c r="AO30" s="9"/>
      <c r="AP30" s="9" t="s">
        <v>78</v>
      </c>
      <c r="AQ30" s="9" t="s">
        <v>79</v>
      </c>
      <c r="AR30" s="94" t="s">
        <v>210</v>
      </c>
      <c r="AS30" s="77"/>
      <c r="AT30" s="77"/>
      <c r="AU30" s="77"/>
      <c r="AV30" s="77"/>
      <c r="AW30" s="77"/>
      <c r="AX30" s="77"/>
      <c r="AY30" s="9" t="s">
        <v>78</v>
      </c>
      <c r="AZ30" s="9" t="s">
        <v>79</v>
      </c>
      <c r="BA30" s="94" t="s">
        <v>209</v>
      </c>
      <c r="BB30" s="9" t="s">
        <v>78</v>
      </c>
      <c r="BC30" s="9" t="s">
        <v>79</v>
      </c>
      <c r="BD30" s="94" t="s">
        <v>209</v>
      </c>
      <c r="BE30" s="94"/>
      <c r="BF30" s="9" t="s">
        <v>79</v>
      </c>
      <c r="BG30" s="9"/>
      <c r="BH30" s="20">
        <v>2</v>
      </c>
      <c r="BI30" s="20">
        <v>2</v>
      </c>
      <c r="BJ30" s="61">
        <f t="shared" si="25"/>
        <v>1</v>
      </c>
      <c r="BK30" s="94" t="s">
        <v>210</v>
      </c>
      <c r="BL30" s="20">
        <v>4</v>
      </c>
      <c r="BM30" s="20">
        <v>4</v>
      </c>
      <c r="BN30" s="61">
        <f t="shared" si="26"/>
        <v>1</v>
      </c>
      <c r="BO30" s="94" t="s">
        <v>210</v>
      </c>
      <c r="BP30" s="20">
        <v>1</v>
      </c>
      <c r="BQ30" s="20">
        <v>1</v>
      </c>
      <c r="BR30" s="61">
        <f t="shared" si="27"/>
        <v>1</v>
      </c>
      <c r="BS30" s="94" t="s">
        <v>210</v>
      </c>
      <c r="BT30" s="20">
        <v>0</v>
      </c>
      <c r="BU30" s="20">
        <v>0</v>
      </c>
      <c r="BV30" s="61" t="str">
        <f t="shared" si="28"/>
        <v/>
      </c>
      <c r="BW30" s="9"/>
      <c r="BX30" s="20">
        <v>1</v>
      </c>
      <c r="BY30" s="20">
        <v>1</v>
      </c>
      <c r="BZ30" s="61">
        <f t="shared" si="29"/>
        <v>1</v>
      </c>
      <c r="CA30" s="94" t="s">
        <v>210</v>
      </c>
      <c r="CB30" s="20">
        <v>0</v>
      </c>
      <c r="CC30" s="20">
        <v>0</v>
      </c>
      <c r="CD30" s="61" t="str">
        <f t="shared" si="30"/>
        <v/>
      </c>
      <c r="CE30" s="9"/>
      <c r="CF30" s="20">
        <v>0</v>
      </c>
      <c r="CG30" s="20">
        <v>0</v>
      </c>
      <c r="CH30" s="61" t="str">
        <f t="shared" si="31"/>
        <v/>
      </c>
      <c r="CI30" s="9"/>
      <c r="CJ30" s="20">
        <v>1</v>
      </c>
      <c r="CK30" s="20">
        <v>1</v>
      </c>
      <c r="CL30" s="61">
        <f t="shared" si="32"/>
        <v>1</v>
      </c>
      <c r="CM30" s="94" t="s">
        <v>210</v>
      </c>
      <c r="CN30" s="20">
        <v>1</v>
      </c>
      <c r="CO30" s="20">
        <v>1</v>
      </c>
      <c r="CP30" s="61">
        <f t="shared" si="33"/>
        <v>1</v>
      </c>
      <c r="CQ30" s="94" t="s">
        <v>210</v>
      </c>
      <c r="CR30" s="20">
        <v>0</v>
      </c>
      <c r="CS30" s="20">
        <v>0</v>
      </c>
      <c r="CT30" s="61" t="str">
        <f t="shared" si="34"/>
        <v/>
      </c>
      <c r="CU30" s="9"/>
      <c r="CV30" s="95">
        <v>7</v>
      </c>
      <c r="CW30" s="95">
        <v>7</v>
      </c>
      <c r="CX30" s="61">
        <f t="shared" si="35"/>
        <v>1</v>
      </c>
      <c r="CY30" s="94" t="s">
        <v>210</v>
      </c>
      <c r="CZ30" s="95">
        <v>13</v>
      </c>
      <c r="DA30" s="95">
        <v>0</v>
      </c>
      <c r="DB30" s="61">
        <f t="shared" si="36"/>
        <v>0</v>
      </c>
      <c r="DC30" s="9"/>
      <c r="DD30" s="20">
        <v>1</v>
      </c>
      <c r="DE30" s="20">
        <v>1</v>
      </c>
      <c r="DF30" s="61">
        <f t="shared" si="37"/>
        <v>1</v>
      </c>
      <c r="DG30" s="94" t="s">
        <v>210</v>
      </c>
      <c r="DH30" s="20">
        <v>0</v>
      </c>
      <c r="DI30" s="20">
        <v>0</v>
      </c>
      <c r="DJ30" s="61" t="str">
        <f t="shared" si="38"/>
        <v/>
      </c>
      <c r="DK30" s="9"/>
      <c r="DL30" s="20">
        <v>1</v>
      </c>
      <c r="DM30" s="20">
        <v>0</v>
      </c>
      <c r="DN30" s="61">
        <f t="shared" si="39"/>
        <v>0</v>
      </c>
      <c r="DO30" s="9"/>
      <c r="DP30" s="95">
        <v>12</v>
      </c>
      <c r="DQ30" s="95">
        <v>7</v>
      </c>
      <c r="DR30" s="61">
        <f t="shared" si="40"/>
        <v>0.58333333333333337</v>
      </c>
      <c r="DS30" s="94" t="s">
        <v>210</v>
      </c>
      <c r="DT30" s="83"/>
      <c r="DU30" s="83"/>
      <c r="DV30" s="84"/>
      <c r="DW30" s="77"/>
      <c r="DX30" s="20">
        <v>3</v>
      </c>
      <c r="DY30" s="20">
        <v>3</v>
      </c>
      <c r="DZ30" s="61">
        <f t="shared" si="41"/>
        <v>1</v>
      </c>
      <c r="EA30" s="94" t="s">
        <v>210</v>
      </c>
      <c r="EB30" s="20">
        <v>1</v>
      </c>
      <c r="EC30" s="20">
        <v>1</v>
      </c>
      <c r="ED30" s="61">
        <f t="shared" si="42"/>
        <v>1</v>
      </c>
      <c r="EE30" s="94" t="s">
        <v>210</v>
      </c>
      <c r="EF30" s="20">
        <v>2</v>
      </c>
      <c r="EG30" s="20">
        <v>2</v>
      </c>
      <c r="EH30" s="61">
        <f t="shared" si="43"/>
        <v>1</v>
      </c>
      <c r="EI30" s="94" t="s">
        <v>210</v>
      </c>
      <c r="EJ30" s="20">
        <v>0</v>
      </c>
      <c r="EK30" s="20">
        <v>0</v>
      </c>
      <c r="EL30" s="61" t="str">
        <f t="shared" si="44"/>
        <v/>
      </c>
      <c r="EM30" s="9"/>
      <c r="EN30" s="95">
        <v>8</v>
      </c>
      <c r="EO30" s="20">
        <v>8</v>
      </c>
      <c r="EP30" s="61">
        <f t="shared" si="45"/>
        <v>1</v>
      </c>
      <c r="EQ30" s="94" t="s">
        <v>210</v>
      </c>
      <c r="ER30" s="20">
        <v>0</v>
      </c>
      <c r="ES30" s="20">
        <v>0</v>
      </c>
      <c r="ET30" s="61" t="str">
        <f t="shared" si="46"/>
        <v/>
      </c>
      <c r="EU30" s="9"/>
      <c r="EV30" s="9" t="s">
        <v>78</v>
      </c>
      <c r="EW30" s="9"/>
      <c r="EX30" s="9"/>
      <c r="EY30" s="9"/>
      <c r="EZ30" s="9"/>
      <c r="FA30" s="9"/>
      <c r="FB30" s="32"/>
      <c r="FC30" s="9" t="s">
        <v>78</v>
      </c>
      <c r="FD30" s="9"/>
      <c r="FE30" s="9"/>
      <c r="FF30" s="9"/>
      <c r="FG30" s="9"/>
      <c r="FH30" s="9"/>
      <c r="FI30" s="32"/>
      <c r="FJ30" s="9" t="s">
        <v>78</v>
      </c>
      <c r="FK30" s="9"/>
      <c r="FL30" s="9"/>
      <c r="FM30" s="9"/>
      <c r="FN30" s="9"/>
      <c r="FO30" s="9"/>
      <c r="FP30" s="9"/>
      <c r="FQ30" s="9" t="s">
        <v>117</v>
      </c>
      <c r="FR30" s="9"/>
      <c r="FS30" s="9"/>
      <c r="FT30" s="32"/>
      <c r="FU30" s="9" t="s">
        <v>117</v>
      </c>
      <c r="FV30" s="9"/>
      <c r="FW30" s="9"/>
      <c r="FX30" s="32"/>
      <c r="FY30" s="9"/>
      <c r="FZ30" s="9" t="s">
        <v>78</v>
      </c>
      <c r="GA30" s="9"/>
      <c r="GB30" s="154"/>
      <c r="GC30" s="158" t="str">
        <f t="shared" si="47"/>
        <v>対応済あり</v>
      </c>
      <c r="GD30" s="142" t="str">
        <f t="shared" si="48"/>
        <v>対応済あり</v>
      </c>
      <c r="GE30" s="161" t="s">
        <v>232</v>
      </c>
      <c r="GF30" s="147" t="s">
        <v>235</v>
      </c>
      <c r="GI30" s="153" t="str">
        <f t="shared" si="49"/>
        <v>OK</v>
      </c>
      <c r="GJ30" s="153" t="str">
        <f t="shared" si="50"/>
        <v>OK</v>
      </c>
    </row>
    <row r="31" spans="1:192" s="22" customFormat="1" ht="39">
      <c r="A31" s="18" t="s">
        <v>127</v>
      </c>
      <c r="B31" s="100" t="s">
        <v>128</v>
      </c>
      <c r="C31" s="31" t="s">
        <v>78</v>
      </c>
      <c r="D31" s="31" t="s">
        <v>79</v>
      </c>
      <c r="E31" s="98" t="s">
        <v>214</v>
      </c>
      <c r="F31" s="31" t="s">
        <v>78</v>
      </c>
      <c r="G31" s="31" t="s">
        <v>79</v>
      </c>
      <c r="H31" s="98" t="s">
        <v>214</v>
      </c>
      <c r="I31" s="31" t="s">
        <v>78</v>
      </c>
      <c r="J31" s="31" t="s">
        <v>79</v>
      </c>
      <c r="K31" s="98" t="s">
        <v>222</v>
      </c>
      <c r="L31" s="31" t="s">
        <v>80</v>
      </c>
      <c r="M31" s="31" t="s">
        <v>79</v>
      </c>
      <c r="N31" s="31"/>
      <c r="O31" s="31" t="s">
        <v>78</v>
      </c>
      <c r="P31" s="31" t="s">
        <v>79</v>
      </c>
      <c r="Q31" s="98" t="s">
        <v>214</v>
      </c>
      <c r="R31" s="81"/>
      <c r="S31" s="81"/>
      <c r="T31" s="81"/>
      <c r="U31" s="81"/>
      <c r="V31" s="81"/>
      <c r="W31" s="81"/>
      <c r="X31" s="31" t="s">
        <v>78</v>
      </c>
      <c r="Y31" s="31" t="s">
        <v>79</v>
      </c>
      <c r="Z31" s="98" t="s">
        <v>222</v>
      </c>
      <c r="AA31" s="31" t="s">
        <v>78</v>
      </c>
      <c r="AB31" s="31" t="s">
        <v>79</v>
      </c>
      <c r="AC31" s="98" t="s">
        <v>222</v>
      </c>
      <c r="AD31" s="31"/>
      <c r="AE31" s="31" t="s">
        <v>78</v>
      </c>
      <c r="AF31" s="31"/>
      <c r="AG31" s="118" t="str">
        <f t="shared" si="23"/>
        <v>○</v>
      </c>
      <c r="AH31" s="31" t="s">
        <v>78</v>
      </c>
      <c r="AI31" s="31"/>
      <c r="AJ31" s="118" t="str">
        <f t="shared" si="24"/>
        <v/>
      </c>
      <c r="AK31" s="51"/>
      <c r="AL31" s="98" t="s">
        <v>214</v>
      </c>
      <c r="AM31" s="31" t="s">
        <v>80</v>
      </c>
      <c r="AN31" s="31" t="s">
        <v>79</v>
      </c>
      <c r="AO31" s="31"/>
      <c r="AP31" s="31" t="s">
        <v>78</v>
      </c>
      <c r="AQ31" s="31" t="s">
        <v>79</v>
      </c>
      <c r="AR31" s="98" t="s">
        <v>214</v>
      </c>
      <c r="AS31" s="117"/>
      <c r="AT31" s="117"/>
      <c r="AU31" s="117"/>
      <c r="AV31" s="117"/>
      <c r="AW31" s="117"/>
      <c r="AX31" s="117"/>
      <c r="AY31" s="31" t="s">
        <v>78</v>
      </c>
      <c r="AZ31" s="31" t="s">
        <v>79</v>
      </c>
      <c r="BA31" s="98" t="s">
        <v>214</v>
      </c>
      <c r="BB31" s="31" t="s">
        <v>78</v>
      </c>
      <c r="BC31" s="31" t="s">
        <v>79</v>
      </c>
      <c r="BD31" s="98" t="s">
        <v>214</v>
      </c>
      <c r="BE31" s="31" t="s">
        <v>78</v>
      </c>
      <c r="BF31" s="31" t="s">
        <v>79</v>
      </c>
      <c r="BG31" s="98" t="s">
        <v>214</v>
      </c>
      <c r="BH31" s="30">
        <v>8</v>
      </c>
      <c r="BI31" s="30">
        <v>7</v>
      </c>
      <c r="BJ31" s="119">
        <f t="shared" si="25"/>
        <v>0.875</v>
      </c>
      <c r="BK31" s="98" t="s">
        <v>214</v>
      </c>
      <c r="BL31" s="30">
        <v>15</v>
      </c>
      <c r="BM31" s="30">
        <v>15</v>
      </c>
      <c r="BN31" s="119">
        <f t="shared" si="26"/>
        <v>1</v>
      </c>
      <c r="BO31" s="98" t="s">
        <v>214</v>
      </c>
      <c r="BP31" s="30">
        <v>3</v>
      </c>
      <c r="BQ31" s="30">
        <v>3</v>
      </c>
      <c r="BR31" s="119">
        <f t="shared" si="27"/>
        <v>1</v>
      </c>
      <c r="BS31" s="98" t="s">
        <v>214</v>
      </c>
      <c r="BT31" s="30">
        <v>0</v>
      </c>
      <c r="BU31" s="30">
        <v>0</v>
      </c>
      <c r="BV31" s="119" t="str">
        <f t="shared" si="28"/>
        <v/>
      </c>
      <c r="BW31" s="31"/>
      <c r="BX31" s="30">
        <v>0</v>
      </c>
      <c r="BY31" s="30">
        <v>0</v>
      </c>
      <c r="BZ31" s="119" t="str">
        <f t="shared" si="29"/>
        <v/>
      </c>
      <c r="CA31" s="31"/>
      <c r="CB31" s="30">
        <v>1</v>
      </c>
      <c r="CC31" s="30">
        <v>1</v>
      </c>
      <c r="CD31" s="119">
        <f t="shared" si="30"/>
        <v>1</v>
      </c>
      <c r="CE31" s="98" t="s">
        <v>214</v>
      </c>
      <c r="CF31" s="30">
        <v>3</v>
      </c>
      <c r="CG31" s="30">
        <v>3</v>
      </c>
      <c r="CH31" s="119">
        <f t="shared" si="31"/>
        <v>1</v>
      </c>
      <c r="CI31" s="98" t="s">
        <v>214</v>
      </c>
      <c r="CJ31" s="30">
        <v>0</v>
      </c>
      <c r="CK31" s="30">
        <v>0</v>
      </c>
      <c r="CL31" s="119" t="str">
        <f t="shared" si="32"/>
        <v/>
      </c>
      <c r="CM31" s="31"/>
      <c r="CN31" s="30">
        <v>0</v>
      </c>
      <c r="CO31" s="30">
        <v>0</v>
      </c>
      <c r="CP31" s="119" t="str">
        <f t="shared" si="33"/>
        <v/>
      </c>
      <c r="CQ31" s="31"/>
      <c r="CR31" s="30">
        <v>10</v>
      </c>
      <c r="CS31" s="30">
        <v>1</v>
      </c>
      <c r="CT31" s="119">
        <f t="shared" si="34"/>
        <v>0.1</v>
      </c>
      <c r="CU31" s="98" t="s">
        <v>214</v>
      </c>
      <c r="CV31" s="30">
        <v>5</v>
      </c>
      <c r="CW31" s="30">
        <v>5</v>
      </c>
      <c r="CX31" s="119">
        <f t="shared" si="35"/>
        <v>1</v>
      </c>
      <c r="CY31" s="98" t="s">
        <v>214</v>
      </c>
      <c r="CZ31" s="99">
        <v>132</v>
      </c>
      <c r="DA31" s="30">
        <v>0</v>
      </c>
      <c r="DB31" s="119">
        <f t="shared" si="36"/>
        <v>0</v>
      </c>
      <c r="DC31" s="98" t="s">
        <v>214</v>
      </c>
      <c r="DD31" s="30">
        <v>0</v>
      </c>
      <c r="DE31" s="30">
        <v>0</v>
      </c>
      <c r="DF31" s="119" t="str">
        <f t="shared" si="37"/>
        <v/>
      </c>
      <c r="DG31" s="31"/>
      <c r="DH31" s="30">
        <v>0</v>
      </c>
      <c r="DI31" s="30">
        <v>0</v>
      </c>
      <c r="DJ31" s="119" t="str">
        <f t="shared" si="38"/>
        <v/>
      </c>
      <c r="DK31" s="31"/>
      <c r="DL31" s="30">
        <v>1</v>
      </c>
      <c r="DM31" s="30">
        <v>0</v>
      </c>
      <c r="DN31" s="119">
        <f t="shared" si="39"/>
        <v>0</v>
      </c>
      <c r="DO31" s="98" t="s">
        <v>214</v>
      </c>
      <c r="DP31" s="30">
        <v>4</v>
      </c>
      <c r="DQ31" s="30">
        <v>0</v>
      </c>
      <c r="DR31" s="119">
        <f t="shared" si="40"/>
        <v>0</v>
      </c>
      <c r="DS31" s="98" t="s">
        <v>214</v>
      </c>
      <c r="DT31" s="120"/>
      <c r="DU31" s="120"/>
      <c r="DV31" s="121"/>
      <c r="DW31" s="117"/>
      <c r="DX31" s="30">
        <v>0</v>
      </c>
      <c r="DY31" s="30">
        <v>0</v>
      </c>
      <c r="DZ31" s="119" t="str">
        <f t="shared" si="41"/>
        <v/>
      </c>
      <c r="EA31" s="31"/>
      <c r="EB31" s="30">
        <v>4</v>
      </c>
      <c r="EC31" s="30">
        <v>2</v>
      </c>
      <c r="ED31" s="119">
        <f t="shared" si="42"/>
        <v>0.5</v>
      </c>
      <c r="EE31" s="98" t="s">
        <v>214</v>
      </c>
      <c r="EF31" s="30">
        <v>0</v>
      </c>
      <c r="EG31" s="30">
        <v>0</v>
      </c>
      <c r="EH31" s="119" t="str">
        <f t="shared" si="43"/>
        <v/>
      </c>
      <c r="EI31" s="31"/>
      <c r="EJ31" s="30">
        <v>0</v>
      </c>
      <c r="EK31" s="30">
        <v>0</v>
      </c>
      <c r="EL31" s="119" t="str">
        <f t="shared" si="44"/>
        <v/>
      </c>
      <c r="EM31" s="31"/>
      <c r="EN31" s="99">
        <v>1</v>
      </c>
      <c r="EO31" s="99">
        <v>1</v>
      </c>
      <c r="EP31" s="119">
        <f t="shared" si="45"/>
        <v>1</v>
      </c>
      <c r="EQ31" s="98" t="s">
        <v>214</v>
      </c>
      <c r="ER31" s="30">
        <v>0</v>
      </c>
      <c r="ES31" s="30">
        <v>0</v>
      </c>
      <c r="ET31" s="119" t="str">
        <f t="shared" si="46"/>
        <v/>
      </c>
      <c r="EU31" s="31"/>
      <c r="EV31" s="31" t="s">
        <v>78</v>
      </c>
      <c r="EW31" s="31"/>
      <c r="EX31" s="31"/>
      <c r="EY31" s="31"/>
      <c r="EZ31" s="31"/>
      <c r="FA31" s="31"/>
      <c r="FB31" s="51"/>
      <c r="FC31" s="31" t="s">
        <v>78</v>
      </c>
      <c r="FD31" s="31"/>
      <c r="FE31" s="31"/>
      <c r="FF31" s="31"/>
      <c r="FG31" s="31"/>
      <c r="FH31" s="31"/>
      <c r="FI31" s="51"/>
      <c r="FJ31" s="31" t="s">
        <v>78</v>
      </c>
      <c r="FK31" s="31"/>
      <c r="FL31" s="31"/>
      <c r="FM31" s="31"/>
      <c r="FN31" s="31"/>
      <c r="FO31" s="31"/>
      <c r="FP31" s="31"/>
      <c r="FQ31" s="31" t="s">
        <v>78</v>
      </c>
      <c r="FR31" s="31"/>
      <c r="FS31" s="31"/>
      <c r="FT31" s="51"/>
      <c r="FU31" s="31" t="s">
        <v>78</v>
      </c>
      <c r="FV31" s="31"/>
      <c r="FW31" s="31"/>
      <c r="FX31" s="51"/>
      <c r="FY31" s="31" t="s">
        <v>78</v>
      </c>
      <c r="FZ31" s="31"/>
      <c r="GA31" s="31"/>
      <c r="GB31" s="155"/>
      <c r="GC31" s="158" t="str">
        <f t="shared" si="47"/>
        <v>対応済あり</v>
      </c>
      <c r="GD31" s="142" t="str">
        <f t="shared" si="48"/>
        <v>対応済あり</v>
      </c>
      <c r="GE31" s="161" t="s">
        <v>232</v>
      </c>
      <c r="GF31" s="147" t="s">
        <v>236</v>
      </c>
      <c r="GI31" s="153" t="str">
        <f t="shared" si="49"/>
        <v>OK</v>
      </c>
      <c r="GJ31" s="153" t="str">
        <f t="shared" si="50"/>
        <v>OK</v>
      </c>
    </row>
    <row r="32" spans="1:192" s="21" customFormat="1" ht="104">
      <c r="A32" s="18" t="s">
        <v>129</v>
      </c>
      <c r="B32" s="97" t="s">
        <v>130</v>
      </c>
      <c r="C32" s="9" t="s">
        <v>78</v>
      </c>
      <c r="D32" s="9" t="s">
        <v>79</v>
      </c>
      <c r="E32" s="94" t="s">
        <v>210</v>
      </c>
      <c r="F32" s="9" t="s">
        <v>78</v>
      </c>
      <c r="G32" s="9" t="s">
        <v>79</v>
      </c>
      <c r="H32" s="94" t="s">
        <v>210</v>
      </c>
      <c r="I32" s="9" t="s">
        <v>78</v>
      </c>
      <c r="J32" s="9" t="s">
        <v>79</v>
      </c>
      <c r="K32" s="94" t="s">
        <v>210</v>
      </c>
      <c r="L32" s="9" t="s">
        <v>78</v>
      </c>
      <c r="M32" s="9" t="s">
        <v>79</v>
      </c>
      <c r="N32" s="94" t="s">
        <v>210</v>
      </c>
      <c r="O32" s="9" t="s">
        <v>78</v>
      </c>
      <c r="P32" s="94" t="s">
        <v>78</v>
      </c>
      <c r="Q32" s="94" t="s">
        <v>208</v>
      </c>
      <c r="R32" s="77"/>
      <c r="S32" s="77"/>
      <c r="T32" s="77"/>
      <c r="U32" s="77"/>
      <c r="V32" s="77"/>
      <c r="W32" s="77"/>
      <c r="X32" s="9" t="s">
        <v>78</v>
      </c>
      <c r="Y32" s="9" t="s">
        <v>79</v>
      </c>
      <c r="Z32" s="94" t="s">
        <v>208</v>
      </c>
      <c r="AA32" s="9" t="s">
        <v>78</v>
      </c>
      <c r="AB32" s="9" t="s">
        <v>79</v>
      </c>
      <c r="AC32" s="94" t="s">
        <v>208</v>
      </c>
      <c r="AD32" s="9"/>
      <c r="AE32" s="9"/>
      <c r="AF32" s="9" t="s">
        <v>78</v>
      </c>
      <c r="AG32" s="57" t="str">
        <f t="shared" si="23"/>
        <v/>
      </c>
      <c r="AH32" s="9" t="s">
        <v>78</v>
      </c>
      <c r="AI32" s="9"/>
      <c r="AJ32" s="57" t="str">
        <f t="shared" si="24"/>
        <v>○</v>
      </c>
      <c r="AK32" s="96" t="s">
        <v>88</v>
      </c>
      <c r="AL32" s="9"/>
      <c r="AM32" s="9" t="s">
        <v>80</v>
      </c>
      <c r="AN32" s="9" t="s">
        <v>79</v>
      </c>
      <c r="AO32" s="9"/>
      <c r="AP32" s="9" t="s">
        <v>78</v>
      </c>
      <c r="AQ32" s="9" t="s">
        <v>79</v>
      </c>
      <c r="AR32" s="94" t="s">
        <v>210</v>
      </c>
      <c r="AS32" s="77"/>
      <c r="AT32" s="77"/>
      <c r="AU32" s="77"/>
      <c r="AV32" s="77"/>
      <c r="AW32" s="77"/>
      <c r="AX32" s="77"/>
      <c r="AY32" s="9" t="s">
        <v>78</v>
      </c>
      <c r="AZ32" s="94" t="s">
        <v>78</v>
      </c>
      <c r="BA32" s="94" t="s">
        <v>210</v>
      </c>
      <c r="BB32" s="9" t="s">
        <v>78</v>
      </c>
      <c r="BC32" s="94" t="s">
        <v>78</v>
      </c>
      <c r="BD32" s="94" t="s">
        <v>210</v>
      </c>
      <c r="BE32" s="9" t="s">
        <v>78</v>
      </c>
      <c r="BF32" s="9" t="s">
        <v>79</v>
      </c>
      <c r="BG32" s="9" t="s">
        <v>210</v>
      </c>
      <c r="BH32" s="20">
        <v>2</v>
      </c>
      <c r="BI32" s="20">
        <v>2</v>
      </c>
      <c r="BJ32" s="61">
        <f t="shared" si="25"/>
        <v>1</v>
      </c>
      <c r="BK32" s="94" t="s">
        <v>210</v>
      </c>
      <c r="BL32" s="20">
        <v>5</v>
      </c>
      <c r="BM32" s="20">
        <v>5</v>
      </c>
      <c r="BN32" s="61">
        <f t="shared" si="26"/>
        <v>1</v>
      </c>
      <c r="BO32" s="94" t="s">
        <v>208</v>
      </c>
      <c r="BP32" s="20">
        <v>0</v>
      </c>
      <c r="BQ32" s="20">
        <v>0</v>
      </c>
      <c r="BR32" s="61" t="str">
        <f t="shared" si="27"/>
        <v/>
      </c>
      <c r="BS32" s="9"/>
      <c r="BT32" s="20">
        <v>0</v>
      </c>
      <c r="BU32" s="20">
        <v>0</v>
      </c>
      <c r="BV32" s="61" t="str">
        <f t="shared" si="28"/>
        <v/>
      </c>
      <c r="BW32" s="9"/>
      <c r="BX32" s="95">
        <v>1</v>
      </c>
      <c r="BY32" s="95">
        <v>1</v>
      </c>
      <c r="BZ32" s="61">
        <f t="shared" si="29"/>
        <v>1</v>
      </c>
      <c r="CA32" s="94" t="s">
        <v>208</v>
      </c>
      <c r="CB32" s="20">
        <v>0</v>
      </c>
      <c r="CC32" s="20">
        <v>0</v>
      </c>
      <c r="CD32" s="61" t="str">
        <f t="shared" si="30"/>
        <v/>
      </c>
      <c r="CE32" s="9"/>
      <c r="CF32" s="20">
        <v>0</v>
      </c>
      <c r="CG32" s="20">
        <v>0</v>
      </c>
      <c r="CH32" s="61" t="str">
        <f t="shared" si="31"/>
        <v/>
      </c>
      <c r="CI32" s="9"/>
      <c r="CJ32" s="95">
        <v>2</v>
      </c>
      <c r="CK32" s="95">
        <v>1</v>
      </c>
      <c r="CL32" s="61">
        <f t="shared" si="32"/>
        <v>0.5</v>
      </c>
      <c r="CM32" s="94" t="s">
        <v>208</v>
      </c>
      <c r="CN32" s="20">
        <v>2</v>
      </c>
      <c r="CO32" s="20">
        <v>2</v>
      </c>
      <c r="CP32" s="61">
        <f t="shared" si="33"/>
        <v>1</v>
      </c>
      <c r="CQ32" s="94" t="s">
        <v>210</v>
      </c>
      <c r="CR32" s="95">
        <v>0</v>
      </c>
      <c r="CS32" s="20">
        <v>0</v>
      </c>
      <c r="CT32" s="61" t="str">
        <f t="shared" si="34"/>
        <v/>
      </c>
      <c r="CU32" s="9"/>
      <c r="CV32" s="95">
        <v>16</v>
      </c>
      <c r="CW32" s="95">
        <v>16</v>
      </c>
      <c r="CX32" s="61">
        <f t="shared" si="35"/>
        <v>1</v>
      </c>
      <c r="CY32" s="94" t="s">
        <v>210</v>
      </c>
      <c r="CZ32" s="95">
        <v>295</v>
      </c>
      <c r="DA32" s="20">
        <v>0</v>
      </c>
      <c r="DB32" s="61">
        <f t="shared" si="36"/>
        <v>0</v>
      </c>
      <c r="DC32" s="9"/>
      <c r="DD32" s="20">
        <v>0</v>
      </c>
      <c r="DE32" s="20">
        <v>0</v>
      </c>
      <c r="DF32" s="61" t="str">
        <f t="shared" si="37"/>
        <v/>
      </c>
      <c r="DG32" s="9"/>
      <c r="DH32" s="20">
        <v>0</v>
      </c>
      <c r="DI32" s="20">
        <v>0</v>
      </c>
      <c r="DJ32" s="61" t="str">
        <f t="shared" si="38"/>
        <v/>
      </c>
      <c r="DK32" s="9"/>
      <c r="DL32" s="20">
        <v>1</v>
      </c>
      <c r="DM32" s="20">
        <v>1</v>
      </c>
      <c r="DN32" s="61">
        <f t="shared" si="39"/>
        <v>1</v>
      </c>
      <c r="DO32" s="94" t="s">
        <v>208</v>
      </c>
      <c r="DP32" s="20">
        <v>5</v>
      </c>
      <c r="DQ32" s="20">
        <v>3</v>
      </c>
      <c r="DR32" s="61">
        <f t="shared" si="40"/>
        <v>0.6</v>
      </c>
      <c r="DS32" s="94" t="s">
        <v>208</v>
      </c>
      <c r="DT32" s="83"/>
      <c r="DU32" s="83"/>
      <c r="DV32" s="84"/>
      <c r="DW32" s="77"/>
      <c r="DX32" s="20">
        <v>0</v>
      </c>
      <c r="DY32" s="20">
        <v>0</v>
      </c>
      <c r="DZ32" s="61" t="str">
        <f t="shared" si="41"/>
        <v/>
      </c>
      <c r="EA32" s="9"/>
      <c r="EB32" s="20">
        <v>4</v>
      </c>
      <c r="EC32" s="20">
        <v>4</v>
      </c>
      <c r="ED32" s="61">
        <f t="shared" si="42"/>
        <v>1</v>
      </c>
      <c r="EE32" s="94" t="s">
        <v>210</v>
      </c>
      <c r="EF32" s="20">
        <v>0</v>
      </c>
      <c r="EG32" s="20">
        <v>0</v>
      </c>
      <c r="EH32" s="61" t="str">
        <f t="shared" si="43"/>
        <v/>
      </c>
      <c r="EI32" s="9"/>
      <c r="EJ32" s="20">
        <v>0</v>
      </c>
      <c r="EK32" s="20">
        <v>0</v>
      </c>
      <c r="EL32" s="61" t="str">
        <f t="shared" si="44"/>
        <v/>
      </c>
      <c r="EM32" s="9"/>
      <c r="EN32" s="20">
        <v>0</v>
      </c>
      <c r="EO32" s="20">
        <v>0</v>
      </c>
      <c r="EP32" s="61" t="str">
        <f t="shared" si="45"/>
        <v/>
      </c>
      <c r="EQ32" s="9"/>
      <c r="ER32" s="20">
        <v>0</v>
      </c>
      <c r="ES32" s="20">
        <v>0</v>
      </c>
      <c r="ET32" s="61" t="str">
        <f t="shared" si="46"/>
        <v/>
      </c>
      <c r="EU32" s="9"/>
      <c r="EV32" s="9"/>
      <c r="EW32" s="9"/>
      <c r="EX32" s="9"/>
      <c r="EY32" s="9"/>
      <c r="EZ32" s="9" t="s">
        <v>78</v>
      </c>
      <c r="FA32" s="9"/>
      <c r="FB32" s="32" t="s">
        <v>191</v>
      </c>
      <c r="FC32" s="9" t="s">
        <v>78</v>
      </c>
      <c r="FD32" s="9"/>
      <c r="FE32" s="9"/>
      <c r="FF32" s="9"/>
      <c r="FG32" s="9"/>
      <c r="FH32" s="9"/>
      <c r="FI32" s="32"/>
      <c r="FJ32" s="9"/>
      <c r="FK32" s="9"/>
      <c r="FL32" s="9"/>
      <c r="FM32" s="9"/>
      <c r="FN32" s="9"/>
      <c r="FO32" s="9" t="s">
        <v>78</v>
      </c>
      <c r="FP32" s="19" t="s">
        <v>192</v>
      </c>
      <c r="FQ32" s="9"/>
      <c r="FR32" s="9"/>
      <c r="FS32" s="9"/>
      <c r="FT32" s="32"/>
      <c r="FU32" s="9" t="s">
        <v>78</v>
      </c>
      <c r="FV32" s="9"/>
      <c r="FW32" s="9"/>
      <c r="FX32" s="32"/>
      <c r="FY32" s="9"/>
      <c r="FZ32" s="9"/>
      <c r="GA32" s="9"/>
      <c r="GB32" s="154"/>
      <c r="GC32" s="158" t="str">
        <f t="shared" si="47"/>
        <v>対応済あり</v>
      </c>
      <c r="GD32" s="142" t="str">
        <f t="shared" si="48"/>
        <v>対応済あり</v>
      </c>
      <c r="GE32" s="161" t="s">
        <v>232</v>
      </c>
      <c r="GF32" s="147" t="s">
        <v>235</v>
      </c>
      <c r="GI32" s="153" t="str">
        <f t="shared" si="49"/>
        <v>OK</v>
      </c>
      <c r="GJ32" s="153" t="str">
        <f t="shared" si="50"/>
        <v>OK</v>
      </c>
    </row>
    <row r="33" spans="1:192" s="21" customFormat="1" ht="150" customHeight="1">
      <c r="A33" s="18" t="s">
        <v>131</v>
      </c>
      <c r="B33" s="97" t="s">
        <v>132</v>
      </c>
      <c r="C33" s="9" t="s">
        <v>78</v>
      </c>
      <c r="D33" s="9" t="s">
        <v>133</v>
      </c>
      <c r="E33" s="94" t="s">
        <v>210</v>
      </c>
      <c r="F33" s="9" t="s">
        <v>78</v>
      </c>
      <c r="G33" s="9" t="s">
        <v>79</v>
      </c>
      <c r="H33" s="94" t="s">
        <v>210</v>
      </c>
      <c r="I33" s="9" t="s">
        <v>78</v>
      </c>
      <c r="J33" s="9" t="s">
        <v>79</v>
      </c>
      <c r="K33" s="94" t="s">
        <v>210</v>
      </c>
      <c r="L33" s="9"/>
      <c r="M33" s="9" t="s">
        <v>79</v>
      </c>
      <c r="N33" s="9"/>
      <c r="O33" s="9" t="s">
        <v>78</v>
      </c>
      <c r="P33" s="9" t="s">
        <v>79</v>
      </c>
      <c r="Q33" s="94" t="s">
        <v>210</v>
      </c>
      <c r="R33" s="77"/>
      <c r="S33" s="77"/>
      <c r="T33" s="77"/>
      <c r="U33" s="77"/>
      <c r="V33" s="77"/>
      <c r="W33" s="77"/>
      <c r="X33" s="9" t="s">
        <v>78</v>
      </c>
      <c r="Y33" s="9" t="s">
        <v>79</v>
      </c>
      <c r="Z33" s="94" t="s">
        <v>210</v>
      </c>
      <c r="AA33" s="9" t="s">
        <v>78</v>
      </c>
      <c r="AB33" s="9" t="s">
        <v>79</v>
      </c>
      <c r="AC33" s="94" t="s">
        <v>210</v>
      </c>
      <c r="AD33" s="9"/>
      <c r="AE33" s="9"/>
      <c r="AF33" s="9" t="s">
        <v>78</v>
      </c>
      <c r="AG33" s="57" t="str">
        <f t="shared" si="23"/>
        <v/>
      </c>
      <c r="AH33" s="9"/>
      <c r="AI33" s="9" t="s">
        <v>78</v>
      </c>
      <c r="AJ33" s="57" t="str">
        <f t="shared" si="24"/>
        <v/>
      </c>
      <c r="AK33" s="32"/>
      <c r="AL33" s="9"/>
      <c r="AM33" s="9" t="s">
        <v>80</v>
      </c>
      <c r="AN33" s="9" t="s">
        <v>79</v>
      </c>
      <c r="AO33" s="9"/>
      <c r="AP33" s="9" t="s">
        <v>78</v>
      </c>
      <c r="AQ33" s="9" t="s">
        <v>79</v>
      </c>
      <c r="AR33" s="94" t="s">
        <v>210</v>
      </c>
      <c r="AS33" s="77"/>
      <c r="AT33" s="77"/>
      <c r="AU33" s="77"/>
      <c r="AV33" s="77"/>
      <c r="AW33" s="77"/>
      <c r="AX33" s="77"/>
      <c r="AY33" s="9" t="s">
        <v>78</v>
      </c>
      <c r="AZ33" s="9" t="s">
        <v>79</v>
      </c>
      <c r="BA33" s="94" t="s">
        <v>210</v>
      </c>
      <c r="BB33" s="9" t="s">
        <v>78</v>
      </c>
      <c r="BC33" s="9" t="s">
        <v>79</v>
      </c>
      <c r="BD33" s="94" t="s">
        <v>210</v>
      </c>
      <c r="BE33" s="9" t="s">
        <v>78</v>
      </c>
      <c r="BF33" s="9" t="s">
        <v>79</v>
      </c>
      <c r="BG33" s="94" t="s">
        <v>210</v>
      </c>
      <c r="BH33" s="20">
        <v>3</v>
      </c>
      <c r="BI33" s="20">
        <v>3</v>
      </c>
      <c r="BJ33" s="61">
        <f t="shared" si="25"/>
        <v>1</v>
      </c>
      <c r="BK33" s="94" t="s">
        <v>210</v>
      </c>
      <c r="BL33" s="95">
        <v>10</v>
      </c>
      <c r="BM33" s="95">
        <v>10</v>
      </c>
      <c r="BN33" s="61">
        <f t="shared" si="26"/>
        <v>1</v>
      </c>
      <c r="BO33" s="94" t="s">
        <v>210</v>
      </c>
      <c r="BP33" s="20">
        <v>1</v>
      </c>
      <c r="BQ33" s="20">
        <v>1</v>
      </c>
      <c r="BR33" s="61">
        <f t="shared" si="27"/>
        <v>1</v>
      </c>
      <c r="BS33" s="94" t="s">
        <v>210</v>
      </c>
      <c r="BT33" s="20">
        <v>0</v>
      </c>
      <c r="BU33" s="20">
        <v>0</v>
      </c>
      <c r="BV33" s="61" t="str">
        <f t="shared" si="28"/>
        <v/>
      </c>
      <c r="BW33" s="9"/>
      <c r="BX33" s="20">
        <v>0</v>
      </c>
      <c r="BY33" s="20">
        <v>0</v>
      </c>
      <c r="BZ33" s="61" t="str">
        <f t="shared" si="29"/>
        <v/>
      </c>
      <c r="CA33" s="9"/>
      <c r="CB33" s="20">
        <v>0</v>
      </c>
      <c r="CC33" s="20">
        <v>0</v>
      </c>
      <c r="CD33" s="61" t="str">
        <f t="shared" si="30"/>
        <v/>
      </c>
      <c r="CE33" s="9"/>
      <c r="CF33" s="20">
        <v>0</v>
      </c>
      <c r="CG33" s="20">
        <v>0</v>
      </c>
      <c r="CH33" s="61" t="str">
        <f t="shared" si="31"/>
        <v/>
      </c>
      <c r="CI33" s="9"/>
      <c r="CJ33" s="20">
        <v>0</v>
      </c>
      <c r="CK33" s="20">
        <v>0</v>
      </c>
      <c r="CL33" s="61" t="str">
        <f t="shared" si="32"/>
        <v/>
      </c>
      <c r="CM33" s="9"/>
      <c r="CN33" s="20">
        <v>0</v>
      </c>
      <c r="CO33" s="20">
        <v>0</v>
      </c>
      <c r="CP33" s="61" t="str">
        <f t="shared" si="33"/>
        <v/>
      </c>
      <c r="CQ33" s="9"/>
      <c r="CR33" s="20">
        <v>0</v>
      </c>
      <c r="CS33" s="20">
        <v>0</v>
      </c>
      <c r="CT33" s="61" t="str">
        <f t="shared" si="34"/>
        <v/>
      </c>
      <c r="CU33" s="9"/>
      <c r="CV33" s="20">
        <v>8</v>
      </c>
      <c r="CW33" s="20">
        <v>8</v>
      </c>
      <c r="CX33" s="61">
        <f t="shared" si="35"/>
        <v>1</v>
      </c>
      <c r="CY33" s="94" t="s">
        <v>210</v>
      </c>
      <c r="CZ33" s="20">
        <v>59</v>
      </c>
      <c r="DA33" s="20">
        <v>59</v>
      </c>
      <c r="DB33" s="61">
        <f t="shared" si="36"/>
        <v>1</v>
      </c>
      <c r="DC33" s="94" t="s">
        <v>210</v>
      </c>
      <c r="DD33" s="20">
        <v>0</v>
      </c>
      <c r="DE33" s="20">
        <v>0</v>
      </c>
      <c r="DF33" s="61" t="str">
        <f t="shared" si="37"/>
        <v/>
      </c>
      <c r="DG33" s="9"/>
      <c r="DH33" s="20">
        <v>0</v>
      </c>
      <c r="DI33" s="20">
        <v>0</v>
      </c>
      <c r="DJ33" s="61" t="str">
        <f t="shared" si="38"/>
        <v/>
      </c>
      <c r="DK33" s="9"/>
      <c r="DL33" s="20">
        <v>1</v>
      </c>
      <c r="DM33" s="20">
        <v>1</v>
      </c>
      <c r="DN33" s="61">
        <f t="shared" si="39"/>
        <v>1</v>
      </c>
      <c r="DO33" s="94" t="s">
        <v>210</v>
      </c>
      <c r="DP33" s="20">
        <v>4</v>
      </c>
      <c r="DQ33" s="20">
        <v>3</v>
      </c>
      <c r="DR33" s="61">
        <f t="shared" si="40"/>
        <v>0.75</v>
      </c>
      <c r="DS33" s="94" t="s">
        <v>210</v>
      </c>
      <c r="DT33" s="83"/>
      <c r="DU33" s="83"/>
      <c r="DV33" s="84"/>
      <c r="DW33" s="77"/>
      <c r="DX33" s="20">
        <v>1</v>
      </c>
      <c r="DY33" s="20">
        <v>1</v>
      </c>
      <c r="DZ33" s="61">
        <f t="shared" si="41"/>
        <v>1</v>
      </c>
      <c r="EA33" s="94" t="s">
        <v>210</v>
      </c>
      <c r="EB33" s="20">
        <v>2</v>
      </c>
      <c r="EC33" s="20">
        <v>2</v>
      </c>
      <c r="ED33" s="61">
        <f t="shared" si="42"/>
        <v>1</v>
      </c>
      <c r="EE33" s="94" t="s">
        <v>210</v>
      </c>
      <c r="EF33" s="20">
        <v>0</v>
      </c>
      <c r="EG33" s="20">
        <v>0</v>
      </c>
      <c r="EH33" s="61" t="str">
        <f t="shared" si="43"/>
        <v/>
      </c>
      <c r="EI33" s="9"/>
      <c r="EJ33" s="20">
        <v>0</v>
      </c>
      <c r="EK33" s="20">
        <v>0</v>
      </c>
      <c r="EL33" s="61" t="str">
        <f t="shared" si="44"/>
        <v/>
      </c>
      <c r="EM33" s="9"/>
      <c r="EN33" s="20">
        <v>4</v>
      </c>
      <c r="EO33" s="20">
        <v>4</v>
      </c>
      <c r="EP33" s="61">
        <f t="shared" si="45"/>
        <v>1</v>
      </c>
      <c r="EQ33" s="94" t="s">
        <v>210</v>
      </c>
      <c r="ER33" s="95">
        <v>1</v>
      </c>
      <c r="ES33" s="95">
        <v>1</v>
      </c>
      <c r="ET33" s="61">
        <f t="shared" si="46"/>
        <v>1</v>
      </c>
      <c r="EU33" s="94" t="s">
        <v>210</v>
      </c>
      <c r="EV33" s="32"/>
      <c r="EW33" s="32"/>
      <c r="EX33" s="32"/>
      <c r="EY33" s="32"/>
      <c r="EZ33" s="32" t="s">
        <v>78</v>
      </c>
      <c r="FA33" s="32"/>
      <c r="FB33" s="32" t="s">
        <v>193</v>
      </c>
      <c r="FC33" s="32" t="s">
        <v>78</v>
      </c>
      <c r="FD33" s="32"/>
      <c r="FE33" s="32"/>
      <c r="FF33" s="32"/>
      <c r="FG33" s="32"/>
      <c r="FH33" s="32"/>
      <c r="FI33" s="32"/>
      <c r="FJ33" s="32" t="s">
        <v>78</v>
      </c>
      <c r="FK33" s="32"/>
      <c r="FL33" s="32"/>
      <c r="FM33" s="32"/>
      <c r="FN33" s="32"/>
      <c r="FO33" s="32"/>
      <c r="FP33" s="32"/>
      <c r="FQ33" s="32"/>
      <c r="FR33" s="32"/>
      <c r="FS33" s="32"/>
      <c r="FT33" s="32"/>
      <c r="FU33" s="32" t="s">
        <v>78</v>
      </c>
      <c r="FV33" s="32"/>
      <c r="FW33" s="32"/>
      <c r="FX33" s="32"/>
      <c r="FY33" s="9" t="s">
        <v>117</v>
      </c>
      <c r="FZ33" s="32"/>
      <c r="GA33" s="32"/>
      <c r="GB33" s="154"/>
      <c r="GC33" s="158" t="str">
        <f t="shared" si="47"/>
        <v>対応済あり</v>
      </c>
      <c r="GD33" s="142" t="str">
        <f t="shared" si="48"/>
        <v>対応済あり</v>
      </c>
      <c r="GE33" s="161" t="s">
        <v>234</v>
      </c>
      <c r="GF33" s="147" t="s">
        <v>235</v>
      </c>
      <c r="GI33" s="153" t="str">
        <f t="shared" si="49"/>
        <v>OK</v>
      </c>
      <c r="GJ33" s="153" t="str">
        <f t="shared" si="50"/>
        <v>OK</v>
      </c>
    </row>
    <row r="34" spans="1:192" s="21" customFormat="1" ht="156.75" customHeight="1">
      <c r="A34" s="18" t="s">
        <v>134</v>
      </c>
      <c r="B34" s="97" t="s">
        <v>135</v>
      </c>
      <c r="C34" s="9" t="s">
        <v>78</v>
      </c>
      <c r="D34" s="9" t="s">
        <v>79</v>
      </c>
      <c r="E34" s="94" t="s">
        <v>210</v>
      </c>
      <c r="F34" s="9" t="s">
        <v>78</v>
      </c>
      <c r="G34" s="9" t="s">
        <v>79</v>
      </c>
      <c r="H34" s="94" t="s">
        <v>210</v>
      </c>
      <c r="I34" s="9" t="s">
        <v>78</v>
      </c>
      <c r="J34" s="9" t="s">
        <v>79</v>
      </c>
      <c r="K34" s="94" t="s">
        <v>210</v>
      </c>
      <c r="L34" s="9" t="s">
        <v>78</v>
      </c>
      <c r="M34" s="9" t="s">
        <v>79</v>
      </c>
      <c r="N34" s="94" t="s">
        <v>210</v>
      </c>
      <c r="O34" s="9" t="s">
        <v>78</v>
      </c>
      <c r="P34" s="9" t="s">
        <v>79</v>
      </c>
      <c r="Q34" s="94" t="s">
        <v>210</v>
      </c>
      <c r="R34" s="77"/>
      <c r="S34" s="77"/>
      <c r="T34" s="77"/>
      <c r="U34" s="77"/>
      <c r="V34" s="77"/>
      <c r="W34" s="77"/>
      <c r="X34" s="9" t="s">
        <v>78</v>
      </c>
      <c r="Y34" s="9" t="s">
        <v>79</v>
      </c>
      <c r="Z34" s="94" t="s">
        <v>210</v>
      </c>
      <c r="AA34" s="9" t="s">
        <v>78</v>
      </c>
      <c r="AB34" s="9" t="s">
        <v>79</v>
      </c>
      <c r="AC34" s="94" t="s">
        <v>210</v>
      </c>
      <c r="AD34" s="9"/>
      <c r="AE34" s="9"/>
      <c r="AF34" s="9" t="s">
        <v>78</v>
      </c>
      <c r="AG34" s="57" t="str">
        <f t="shared" si="23"/>
        <v/>
      </c>
      <c r="AH34" s="9" t="s">
        <v>78</v>
      </c>
      <c r="AI34" s="9"/>
      <c r="AJ34" s="57" t="str">
        <f t="shared" si="24"/>
        <v>○</v>
      </c>
      <c r="AK34" s="32" t="s">
        <v>85</v>
      </c>
      <c r="AL34" s="9"/>
      <c r="AM34" s="9" t="s">
        <v>80</v>
      </c>
      <c r="AN34" s="9" t="s">
        <v>79</v>
      </c>
      <c r="AO34" s="9"/>
      <c r="AP34" s="9" t="s">
        <v>78</v>
      </c>
      <c r="AQ34" s="9" t="s">
        <v>79</v>
      </c>
      <c r="AR34" s="94" t="s">
        <v>210</v>
      </c>
      <c r="AS34" s="77"/>
      <c r="AT34" s="77"/>
      <c r="AU34" s="77"/>
      <c r="AV34" s="77"/>
      <c r="AW34" s="77"/>
      <c r="AX34" s="77"/>
      <c r="AY34" s="9" t="s">
        <v>78</v>
      </c>
      <c r="AZ34" s="9" t="s">
        <v>79</v>
      </c>
      <c r="BA34" s="94" t="s">
        <v>210</v>
      </c>
      <c r="BB34" s="9" t="s">
        <v>78</v>
      </c>
      <c r="BC34" s="9" t="s">
        <v>79</v>
      </c>
      <c r="BD34" s="94" t="s">
        <v>210</v>
      </c>
      <c r="BE34" s="9" t="s">
        <v>78</v>
      </c>
      <c r="BF34" s="9" t="s">
        <v>79</v>
      </c>
      <c r="BG34" s="94" t="s">
        <v>210</v>
      </c>
      <c r="BH34" s="95">
        <v>3</v>
      </c>
      <c r="BI34" s="95">
        <v>3</v>
      </c>
      <c r="BJ34" s="61">
        <f t="shared" si="25"/>
        <v>1</v>
      </c>
      <c r="BK34" s="94" t="s">
        <v>210</v>
      </c>
      <c r="BL34" s="20">
        <v>9</v>
      </c>
      <c r="BM34" s="20">
        <v>9</v>
      </c>
      <c r="BN34" s="61">
        <f t="shared" si="26"/>
        <v>1</v>
      </c>
      <c r="BO34" s="94" t="s">
        <v>210</v>
      </c>
      <c r="BP34" s="20">
        <v>0</v>
      </c>
      <c r="BQ34" s="20">
        <v>0</v>
      </c>
      <c r="BR34" s="61" t="str">
        <f t="shared" si="27"/>
        <v/>
      </c>
      <c r="BS34" s="9"/>
      <c r="BT34" s="20">
        <v>0</v>
      </c>
      <c r="BU34" s="20">
        <v>0</v>
      </c>
      <c r="BV34" s="61" t="str">
        <f t="shared" si="28"/>
        <v/>
      </c>
      <c r="BW34" s="9"/>
      <c r="BX34" s="20">
        <v>0</v>
      </c>
      <c r="BY34" s="20">
        <v>0</v>
      </c>
      <c r="BZ34" s="61" t="str">
        <f t="shared" si="29"/>
        <v/>
      </c>
      <c r="CA34" s="9"/>
      <c r="CB34" s="20">
        <v>0</v>
      </c>
      <c r="CC34" s="20">
        <v>0</v>
      </c>
      <c r="CD34" s="61" t="str">
        <f t="shared" si="30"/>
        <v/>
      </c>
      <c r="CE34" s="9"/>
      <c r="CF34" s="20">
        <v>1</v>
      </c>
      <c r="CG34" s="20">
        <v>1</v>
      </c>
      <c r="CH34" s="61">
        <f t="shared" si="31"/>
        <v>1</v>
      </c>
      <c r="CI34" s="94" t="s">
        <v>210</v>
      </c>
      <c r="CJ34" s="20">
        <v>0</v>
      </c>
      <c r="CK34" s="20">
        <v>0</v>
      </c>
      <c r="CL34" s="61" t="str">
        <f t="shared" si="32"/>
        <v/>
      </c>
      <c r="CM34" s="9"/>
      <c r="CN34" s="20">
        <v>0</v>
      </c>
      <c r="CO34" s="20">
        <v>0</v>
      </c>
      <c r="CP34" s="61" t="str">
        <f t="shared" si="33"/>
        <v/>
      </c>
      <c r="CQ34" s="9"/>
      <c r="CR34" s="20">
        <v>0</v>
      </c>
      <c r="CS34" s="20">
        <v>0</v>
      </c>
      <c r="CT34" s="61" t="str">
        <f t="shared" si="34"/>
        <v/>
      </c>
      <c r="CU34" s="9"/>
      <c r="CV34" s="20">
        <v>7</v>
      </c>
      <c r="CW34" s="20">
        <v>7</v>
      </c>
      <c r="CX34" s="61">
        <f t="shared" si="35"/>
        <v>1</v>
      </c>
      <c r="CY34" s="9"/>
      <c r="CZ34" s="20">
        <v>41</v>
      </c>
      <c r="DA34" s="20">
        <v>41</v>
      </c>
      <c r="DB34" s="61">
        <f t="shared" si="36"/>
        <v>1</v>
      </c>
      <c r="DC34" s="9"/>
      <c r="DD34" s="20">
        <v>0</v>
      </c>
      <c r="DE34" s="20">
        <v>0</v>
      </c>
      <c r="DF34" s="61" t="str">
        <f t="shared" si="37"/>
        <v/>
      </c>
      <c r="DG34" s="9"/>
      <c r="DH34" s="20">
        <v>0</v>
      </c>
      <c r="DI34" s="20">
        <v>0</v>
      </c>
      <c r="DJ34" s="61" t="str">
        <f t="shared" si="38"/>
        <v/>
      </c>
      <c r="DK34" s="9"/>
      <c r="DL34" s="20">
        <v>1</v>
      </c>
      <c r="DM34" s="20">
        <v>0</v>
      </c>
      <c r="DN34" s="61">
        <f t="shared" si="39"/>
        <v>0</v>
      </c>
      <c r="DO34" s="9"/>
      <c r="DP34" s="20">
        <v>6</v>
      </c>
      <c r="DQ34" s="95">
        <v>4</v>
      </c>
      <c r="DR34" s="61">
        <f t="shared" si="40"/>
        <v>0.66666666666666663</v>
      </c>
      <c r="DS34" s="94" t="s">
        <v>210</v>
      </c>
      <c r="DT34" s="83"/>
      <c r="DU34" s="83"/>
      <c r="DV34" s="84"/>
      <c r="DW34" s="77"/>
      <c r="DX34" s="20">
        <v>3</v>
      </c>
      <c r="DY34" s="20">
        <v>3</v>
      </c>
      <c r="DZ34" s="61">
        <f t="shared" si="41"/>
        <v>1</v>
      </c>
      <c r="EA34" s="94" t="s">
        <v>210</v>
      </c>
      <c r="EB34" s="20">
        <v>2</v>
      </c>
      <c r="EC34" s="20">
        <v>2</v>
      </c>
      <c r="ED34" s="61">
        <f t="shared" si="42"/>
        <v>1</v>
      </c>
      <c r="EE34" s="94" t="s">
        <v>210</v>
      </c>
      <c r="EF34" s="20">
        <v>0</v>
      </c>
      <c r="EG34" s="20">
        <v>0</v>
      </c>
      <c r="EH34" s="61" t="str">
        <f t="shared" si="43"/>
        <v/>
      </c>
      <c r="EI34" s="9"/>
      <c r="EJ34" s="20">
        <v>0</v>
      </c>
      <c r="EK34" s="20">
        <v>0</v>
      </c>
      <c r="EL34" s="61" t="str">
        <f t="shared" si="44"/>
        <v/>
      </c>
      <c r="EM34" s="9"/>
      <c r="EN34" s="95">
        <v>6</v>
      </c>
      <c r="EO34" s="95">
        <v>6</v>
      </c>
      <c r="EP34" s="61">
        <f t="shared" si="45"/>
        <v>1</v>
      </c>
      <c r="EQ34" s="94" t="s">
        <v>210</v>
      </c>
      <c r="ER34" s="20">
        <v>1</v>
      </c>
      <c r="ES34" s="20">
        <v>1</v>
      </c>
      <c r="ET34" s="61">
        <f t="shared" si="46"/>
        <v>1</v>
      </c>
      <c r="EU34" s="94" t="s">
        <v>210</v>
      </c>
      <c r="EV34" s="9" t="s">
        <v>78</v>
      </c>
      <c r="EW34" s="9"/>
      <c r="EX34" s="9"/>
      <c r="EY34" s="9"/>
      <c r="EZ34" s="9"/>
      <c r="FA34" s="9"/>
      <c r="FB34" s="32"/>
      <c r="FC34" s="9" t="s">
        <v>78</v>
      </c>
      <c r="FD34" s="9"/>
      <c r="FE34" s="9"/>
      <c r="FF34" s="9"/>
      <c r="FG34" s="9"/>
      <c r="FH34" s="9"/>
      <c r="FI34" s="32"/>
      <c r="FJ34" s="9" t="s">
        <v>78</v>
      </c>
      <c r="FK34" s="9"/>
      <c r="FL34" s="9"/>
      <c r="FM34" s="9"/>
      <c r="FN34" s="9"/>
      <c r="FO34" s="9"/>
      <c r="FP34" s="9"/>
      <c r="FQ34" s="9" t="s">
        <v>78</v>
      </c>
      <c r="FR34" s="9"/>
      <c r="FS34" s="9"/>
      <c r="FT34" s="32"/>
      <c r="FU34" s="9" t="s">
        <v>78</v>
      </c>
      <c r="FV34" s="9"/>
      <c r="FW34" s="9"/>
      <c r="FX34" s="32"/>
      <c r="FY34" s="9" t="s">
        <v>78</v>
      </c>
      <c r="FZ34" s="9"/>
      <c r="GA34" s="9"/>
      <c r="GB34" s="154"/>
      <c r="GC34" s="158" t="str">
        <f t="shared" si="47"/>
        <v>対応済あり</v>
      </c>
      <c r="GD34" s="142" t="str">
        <f t="shared" si="48"/>
        <v>対応済あり</v>
      </c>
      <c r="GE34" s="161" t="s">
        <v>232</v>
      </c>
      <c r="GF34" s="147" t="s">
        <v>235</v>
      </c>
      <c r="GI34" s="153" t="str">
        <f t="shared" si="49"/>
        <v>OK</v>
      </c>
      <c r="GJ34" s="153" t="str">
        <f t="shared" si="50"/>
        <v>OK</v>
      </c>
    </row>
    <row r="35" spans="1:192" s="21" customFormat="1" ht="65">
      <c r="A35" s="18" t="s">
        <v>136</v>
      </c>
      <c r="B35" s="97" t="s">
        <v>137</v>
      </c>
      <c r="C35" s="9" t="s">
        <v>78</v>
      </c>
      <c r="D35" s="9" t="s">
        <v>79</v>
      </c>
      <c r="E35" s="94" t="s">
        <v>208</v>
      </c>
      <c r="F35" s="9" t="s">
        <v>78</v>
      </c>
      <c r="G35" s="9" t="s">
        <v>79</v>
      </c>
      <c r="H35" s="94" t="s">
        <v>208</v>
      </c>
      <c r="I35" s="9" t="s">
        <v>78</v>
      </c>
      <c r="J35" s="9" t="s">
        <v>79</v>
      </c>
      <c r="K35" s="94" t="s">
        <v>208</v>
      </c>
      <c r="L35" s="9" t="s">
        <v>78</v>
      </c>
      <c r="M35" s="9" t="s">
        <v>79</v>
      </c>
      <c r="N35" s="94" t="s">
        <v>208</v>
      </c>
      <c r="O35" s="9" t="s">
        <v>78</v>
      </c>
      <c r="P35" s="9" t="s">
        <v>79</v>
      </c>
      <c r="Q35" s="94" t="s">
        <v>208</v>
      </c>
      <c r="R35" s="77"/>
      <c r="S35" s="77"/>
      <c r="T35" s="77"/>
      <c r="U35" s="77"/>
      <c r="V35" s="77"/>
      <c r="W35" s="77"/>
      <c r="X35" s="9" t="s">
        <v>78</v>
      </c>
      <c r="Y35" s="9" t="s">
        <v>79</v>
      </c>
      <c r="Z35" s="94" t="s">
        <v>208</v>
      </c>
      <c r="AA35" s="9" t="s">
        <v>80</v>
      </c>
      <c r="AB35" s="9" t="s">
        <v>79</v>
      </c>
      <c r="AC35" s="9"/>
      <c r="AD35" s="9"/>
      <c r="AE35" s="9"/>
      <c r="AF35" s="9" t="s">
        <v>78</v>
      </c>
      <c r="AG35" s="57" t="str">
        <f t="shared" si="23"/>
        <v/>
      </c>
      <c r="AH35" s="9" t="s">
        <v>78</v>
      </c>
      <c r="AI35" s="9"/>
      <c r="AJ35" s="57" t="str">
        <f t="shared" si="24"/>
        <v>○</v>
      </c>
      <c r="AK35" s="32"/>
      <c r="AL35" s="9"/>
      <c r="AM35" s="9" t="s">
        <v>80</v>
      </c>
      <c r="AN35" s="9" t="s">
        <v>79</v>
      </c>
      <c r="AO35" s="9"/>
      <c r="AP35" s="9" t="s">
        <v>78</v>
      </c>
      <c r="AQ35" s="9" t="s">
        <v>79</v>
      </c>
      <c r="AR35" s="94" t="s">
        <v>208</v>
      </c>
      <c r="AS35" s="77"/>
      <c r="AT35" s="77"/>
      <c r="AU35" s="77"/>
      <c r="AV35" s="77"/>
      <c r="AW35" s="77"/>
      <c r="AX35" s="77"/>
      <c r="AY35" s="9" t="s">
        <v>78</v>
      </c>
      <c r="AZ35" s="9" t="s">
        <v>79</v>
      </c>
      <c r="BA35" s="94" t="s">
        <v>208</v>
      </c>
      <c r="BB35" s="9" t="s">
        <v>78</v>
      </c>
      <c r="BC35" s="9" t="s">
        <v>79</v>
      </c>
      <c r="BD35" s="94" t="s">
        <v>208</v>
      </c>
      <c r="BE35" s="9" t="s">
        <v>78</v>
      </c>
      <c r="BF35" s="9" t="s">
        <v>79</v>
      </c>
      <c r="BG35" s="94" t="s">
        <v>208</v>
      </c>
      <c r="BH35" s="20">
        <v>1</v>
      </c>
      <c r="BI35" s="20">
        <v>0</v>
      </c>
      <c r="BJ35" s="61">
        <f t="shared" si="25"/>
        <v>0</v>
      </c>
      <c r="BK35" s="94" t="s">
        <v>210</v>
      </c>
      <c r="BL35" s="20">
        <v>1</v>
      </c>
      <c r="BM35" s="20">
        <v>1</v>
      </c>
      <c r="BN35" s="61">
        <f t="shared" si="26"/>
        <v>1</v>
      </c>
      <c r="BO35" s="94" t="s">
        <v>210</v>
      </c>
      <c r="BP35" s="20">
        <v>0</v>
      </c>
      <c r="BQ35" s="20">
        <v>0</v>
      </c>
      <c r="BR35" s="61" t="str">
        <f t="shared" si="27"/>
        <v/>
      </c>
      <c r="BS35" s="9"/>
      <c r="BT35" s="20">
        <v>0</v>
      </c>
      <c r="BU35" s="20">
        <v>0</v>
      </c>
      <c r="BV35" s="61" t="str">
        <f t="shared" si="28"/>
        <v/>
      </c>
      <c r="BW35" s="9"/>
      <c r="BX35" s="20">
        <v>0</v>
      </c>
      <c r="BY35" s="20">
        <v>0</v>
      </c>
      <c r="BZ35" s="61" t="str">
        <f t="shared" si="29"/>
        <v/>
      </c>
      <c r="CA35" s="9"/>
      <c r="CB35" s="20">
        <v>0</v>
      </c>
      <c r="CC35" s="20">
        <v>0</v>
      </c>
      <c r="CD35" s="61" t="str">
        <f t="shared" si="30"/>
        <v/>
      </c>
      <c r="CE35" s="9"/>
      <c r="CF35" s="20">
        <v>0</v>
      </c>
      <c r="CG35" s="20">
        <v>0</v>
      </c>
      <c r="CH35" s="61" t="str">
        <f t="shared" si="31"/>
        <v/>
      </c>
      <c r="CI35" s="9"/>
      <c r="CJ35" s="20">
        <v>0</v>
      </c>
      <c r="CK35" s="20">
        <v>0</v>
      </c>
      <c r="CL35" s="61" t="str">
        <f t="shared" si="32"/>
        <v/>
      </c>
      <c r="CM35" s="9"/>
      <c r="CN35" s="20">
        <v>0</v>
      </c>
      <c r="CO35" s="20">
        <v>0</v>
      </c>
      <c r="CP35" s="61" t="str">
        <f t="shared" si="33"/>
        <v/>
      </c>
      <c r="CQ35" s="9"/>
      <c r="CR35" s="20">
        <v>0</v>
      </c>
      <c r="CS35" s="20">
        <v>0</v>
      </c>
      <c r="CT35" s="61" t="str">
        <f t="shared" si="34"/>
        <v/>
      </c>
      <c r="CU35" s="9"/>
      <c r="CV35" s="20">
        <v>11</v>
      </c>
      <c r="CW35" s="20">
        <v>4</v>
      </c>
      <c r="CX35" s="61">
        <f t="shared" si="35"/>
        <v>0.36363636363636365</v>
      </c>
      <c r="CY35" s="94" t="s">
        <v>210</v>
      </c>
      <c r="CZ35" s="95">
        <v>136</v>
      </c>
      <c r="DA35" s="95">
        <v>128</v>
      </c>
      <c r="DB35" s="61">
        <f t="shared" si="36"/>
        <v>0.94117647058823528</v>
      </c>
      <c r="DC35" s="94" t="s">
        <v>208</v>
      </c>
      <c r="DD35" s="20">
        <v>0</v>
      </c>
      <c r="DE35" s="20">
        <v>0</v>
      </c>
      <c r="DF35" s="61" t="str">
        <f t="shared" si="37"/>
        <v/>
      </c>
      <c r="DG35" s="9"/>
      <c r="DH35" s="20">
        <v>0</v>
      </c>
      <c r="DI35" s="20">
        <v>0</v>
      </c>
      <c r="DJ35" s="61" t="str">
        <f t="shared" si="38"/>
        <v/>
      </c>
      <c r="DK35" s="9"/>
      <c r="DL35" s="20">
        <v>1</v>
      </c>
      <c r="DM35" s="20">
        <v>0</v>
      </c>
      <c r="DN35" s="61">
        <f t="shared" si="39"/>
        <v>0</v>
      </c>
      <c r="DO35" s="94" t="s">
        <v>208</v>
      </c>
      <c r="DP35" s="20">
        <v>5</v>
      </c>
      <c r="DQ35" s="20">
        <v>2</v>
      </c>
      <c r="DR35" s="61">
        <f t="shared" si="40"/>
        <v>0.4</v>
      </c>
      <c r="DS35" s="94" t="s">
        <v>210</v>
      </c>
      <c r="DT35" s="83"/>
      <c r="DU35" s="83"/>
      <c r="DV35" s="84"/>
      <c r="DW35" s="77"/>
      <c r="DX35" s="95">
        <v>3</v>
      </c>
      <c r="DY35" s="95">
        <v>3</v>
      </c>
      <c r="DZ35" s="61">
        <f t="shared" si="41"/>
        <v>1</v>
      </c>
      <c r="EA35" s="94" t="s">
        <v>210</v>
      </c>
      <c r="EB35" s="95">
        <v>2</v>
      </c>
      <c r="EC35" s="95">
        <v>2</v>
      </c>
      <c r="ED35" s="61">
        <f t="shared" si="42"/>
        <v>1</v>
      </c>
      <c r="EE35" s="94" t="s">
        <v>210</v>
      </c>
      <c r="EF35" s="20">
        <v>0</v>
      </c>
      <c r="EG35" s="20">
        <v>0</v>
      </c>
      <c r="EH35" s="61" t="str">
        <f t="shared" si="43"/>
        <v/>
      </c>
      <c r="EI35" s="9"/>
      <c r="EJ35" s="20">
        <v>0</v>
      </c>
      <c r="EK35" s="20">
        <v>0</v>
      </c>
      <c r="EL35" s="61" t="str">
        <f t="shared" si="44"/>
        <v/>
      </c>
      <c r="EM35" s="9"/>
      <c r="EN35" s="20">
        <v>9</v>
      </c>
      <c r="EO35" s="20">
        <v>8</v>
      </c>
      <c r="EP35" s="61">
        <f t="shared" si="45"/>
        <v>0.88888888888888884</v>
      </c>
      <c r="EQ35" s="94" t="s">
        <v>210</v>
      </c>
      <c r="ER35" s="20">
        <v>0</v>
      </c>
      <c r="ES35" s="20">
        <v>0</v>
      </c>
      <c r="ET35" s="61" t="str">
        <f t="shared" si="46"/>
        <v/>
      </c>
      <c r="EU35" s="9"/>
      <c r="EV35" s="9"/>
      <c r="EW35" s="9"/>
      <c r="EX35" s="9"/>
      <c r="EY35" s="9"/>
      <c r="EZ35" s="9" t="s">
        <v>78</v>
      </c>
      <c r="FA35" s="9"/>
      <c r="FB35" s="32" t="s">
        <v>194</v>
      </c>
      <c r="FC35" s="9" t="s">
        <v>78</v>
      </c>
      <c r="FD35" s="9"/>
      <c r="FE35" s="9"/>
      <c r="FF35" s="9"/>
      <c r="FG35" s="9"/>
      <c r="FH35" s="9"/>
      <c r="FI35" s="32"/>
      <c r="FJ35" s="9" t="s">
        <v>78</v>
      </c>
      <c r="FK35" s="9"/>
      <c r="FL35" s="9"/>
      <c r="FM35" s="9"/>
      <c r="FN35" s="9"/>
      <c r="FO35" s="9"/>
      <c r="FP35" s="9"/>
      <c r="FQ35" s="9"/>
      <c r="FR35" s="9"/>
      <c r="FS35" s="9"/>
      <c r="FT35" s="32"/>
      <c r="FU35" s="9" t="s">
        <v>78</v>
      </c>
      <c r="FV35" s="9"/>
      <c r="FW35" s="9"/>
      <c r="FX35" s="32"/>
      <c r="FY35" s="9" t="s">
        <v>78</v>
      </c>
      <c r="FZ35" s="9"/>
      <c r="GA35" s="9"/>
      <c r="GB35" s="154"/>
      <c r="GC35" s="158" t="str">
        <f t="shared" si="47"/>
        <v>なし</v>
      </c>
      <c r="GD35" s="142" t="str">
        <f t="shared" si="48"/>
        <v>対応済あり</v>
      </c>
      <c r="GE35" s="161" t="s">
        <v>231</v>
      </c>
      <c r="GF35" s="147" t="s">
        <v>243</v>
      </c>
      <c r="GI35" s="153" t="str">
        <f t="shared" si="49"/>
        <v>OK</v>
      </c>
      <c r="GJ35" s="153" t="str">
        <f t="shared" si="50"/>
        <v>OK</v>
      </c>
    </row>
    <row r="36" spans="1:192" s="21" customFormat="1" ht="200.15" customHeight="1">
      <c r="A36" s="18" t="s">
        <v>138</v>
      </c>
      <c r="B36" s="97" t="s">
        <v>139</v>
      </c>
      <c r="C36" s="9" t="s">
        <v>78</v>
      </c>
      <c r="D36" s="9" t="s">
        <v>79</v>
      </c>
      <c r="E36" s="94" t="s">
        <v>208</v>
      </c>
      <c r="F36" s="9" t="s">
        <v>78</v>
      </c>
      <c r="G36" s="9" t="s">
        <v>79</v>
      </c>
      <c r="H36" s="94" t="s">
        <v>209</v>
      </c>
      <c r="I36" s="9" t="s">
        <v>78</v>
      </c>
      <c r="J36" s="9" t="s">
        <v>79</v>
      </c>
      <c r="K36" s="94" t="s">
        <v>209</v>
      </c>
      <c r="L36" s="9" t="s">
        <v>78</v>
      </c>
      <c r="M36" s="9" t="s">
        <v>79</v>
      </c>
      <c r="N36" s="94" t="s">
        <v>208</v>
      </c>
      <c r="O36" s="112" t="s">
        <v>78</v>
      </c>
      <c r="P36" s="112"/>
      <c r="Q36" s="94" t="s">
        <v>208</v>
      </c>
      <c r="R36" s="77"/>
      <c r="S36" s="77"/>
      <c r="T36" s="77"/>
      <c r="U36" s="77"/>
      <c r="V36" s="77"/>
      <c r="W36" s="77"/>
      <c r="X36" s="9" t="s">
        <v>78</v>
      </c>
      <c r="Y36" s="9"/>
      <c r="Z36" s="94" t="s">
        <v>208</v>
      </c>
      <c r="AA36" s="94"/>
      <c r="AB36" s="9" t="s">
        <v>79</v>
      </c>
      <c r="AC36" s="9"/>
      <c r="AD36" s="9"/>
      <c r="AE36" s="9" t="s">
        <v>78</v>
      </c>
      <c r="AF36" s="9"/>
      <c r="AG36" s="57" t="str">
        <f t="shared" si="23"/>
        <v>○</v>
      </c>
      <c r="AH36" s="9" t="s">
        <v>78</v>
      </c>
      <c r="AI36" s="9"/>
      <c r="AJ36" s="57" t="str">
        <f t="shared" si="24"/>
        <v/>
      </c>
      <c r="AK36" s="32"/>
      <c r="AL36" s="94" t="s">
        <v>208</v>
      </c>
      <c r="AM36" s="9" t="s">
        <v>80</v>
      </c>
      <c r="AN36" s="9" t="s">
        <v>79</v>
      </c>
      <c r="AO36" s="9"/>
      <c r="AP36" s="9" t="s">
        <v>78</v>
      </c>
      <c r="AQ36" s="9" t="s">
        <v>79</v>
      </c>
      <c r="AR36" s="94" t="s">
        <v>210</v>
      </c>
      <c r="AS36" s="77"/>
      <c r="AT36" s="77"/>
      <c r="AU36" s="77"/>
      <c r="AV36" s="77"/>
      <c r="AW36" s="77"/>
      <c r="AX36" s="77"/>
      <c r="AY36" s="9" t="s">
        <v>78</v>
      </c>
      <c r="AZ36" s="9"/>
      <c r="BA36" s="94" t="s">
        <v>208</v>
      </c>
      <c r="BB36" s="9" t="s">
        <v>78</v>
      </c>
      <c r="BC36" s="9" t="s">
        <v>79</v>
      </c>
      <c r="BD36" s="94" t="s">
        <v>208</v>
      </c>
      <c r="BE36" s="9" t="s">
        <v>78</v>
      </c>
      <c r="BF36" s="9" t="s">
        <v>79</v>
      </c>
      <c r="BG36" s="94" t="s">
        <v>210</v>
      </c>
      <c r="BH36" s="20">
        <v>1</v>
      </c>
      <c r="BI36" s="20">
        <v>1</v>
      </c>
      <c r="BJ36" s="61">
        <f t="shared" si="25"/>
        <v>1</v>
      </c>
      <c r="BK36" s="94" t="s">
        <v>210</v>
      </c>
      <c r="BL36" s="20">
        <v>3</v>
      </c>
      <c r="BM36" s="20">
        <v>3</v>
      </c>
      <c r="BN36" s="61">
        <f t="shared" si="26"/>
        <v>1</v>
      </c>
      <c r="BO36" s="94" t="s">
        <v>210</v>
      </c>
      <c r="BP36" s="20">
        <v>0</v>
      </c>
      <c r="BQ36" s="20">
        <v>0</v>
      </c>
      <c r="BR36" s="61" t="str">
        <f t="shared" si="27"/>
        <v/>
      </c>
      <c r="BS36" s="9"/>
      <c r="BT36" s="20">
        <v>0</v>
      </c>
      <c r="BU36" s="20">
        <v>0</v>
      </c>
      <c r="BV36" s="61" t="str">
        <f t="shared" si="28"/>
        <v/>
      </c>
      <c r="BW36" s="9"/>
      <c r="BX36" s="20">
        <v>0</v>
      </c>
      <c r="BY36" s="20">
        <v>0</v>
      </c>
      <c r="BZ36" s="61" t="str">
        <f t="shared" si="29"/>
        <v/>
      </c>
      <c r="CA36" s="9"/>
      <c r="CB36" s="20">
        <v>2</v>
      </c>
      <c r="CC36" s="20">
        <v>2</v>
      </c>
      <c r="CD36" s="61">
        <f t="shared" si="30"/>
        <v>1</v>
      </c>
      <c r="CE36" s="94" t="s">
        <v>210</v>
      </c>
      <c r="CF36" s="20">
        <v>0</v>
      </c>
      <c r="CG36" s="20">
        <v>0</v>
      </c>
      <c r="CH36" s="61" t="str">
        <f t="shared" si="31"/>
        <v/>
      </c>
      <c r="CI36" s="9"/>
      <c r="CJ36" s="20">
        <v>0</v>
      </c>
      <c r="CK36" s="20">
        <v>0</v>
      </c>
      <c r="CL36" s="61" t="str">
        <f t="shared" si="32"/>
        <v/>
      </c>
      <c r="CM36" s="9"/>
      <c r="CN36" s="20">
        <v>0</v>
      </c>
      <c r="CO36" s="20">
        <v>0</v>
      </c>
      <c r="CP36" s="61" t="str">
        <f t="shared" si="33"/>
        <v/>
      </c>
      <c r="CQ36" s="9"/>
      <c r="CR36" s="20">
        <v>0</v>
      </c>
      <c r="CS36" s="20">
        <v>0</v>
      </c>
      <c r="CT36" s="61" t="str">
        <f t="shared" si="34"/>
        <v/>
      </c>
      <c r="CU36" s="9"/>
      <c r="CV36" s="20">
        <v>19</v>
      </c>
      <c r="CW36" s="20">
        <v>18</v>
      </c>
      <c r="CX36" s="61">
        <f t="shared" si="35"/>
        <v>0.94736842105263153</v>
      </c>
      <c r="CY36" s="94" t="s">
        <v>210</v>
      </c>
      <c r="CZ36" s="95">
        <v>299</v>
      </c>
      <c r="DA36" s="95">
        <v>299</v>
      </c>
      <c r="DB36" s="61">
        <f t="shared" si="36"/>
        <v>1</v>
      </c>
      <c r="DC36" s="94" t="s">
        <v>210</v>
      </c>
      <c r="DD36" s="95">
        <v>1</v>
      </c>
      <c r="DE36" s="95">
        <v>1</v>
      </c>
      <c r="DF36" s="61">
        <f t="shared" si="37"/>
        <v>1</v>
      </c>
      <c r="DG36" s="94" t="s">
        <v>210</v>
      </c>
      <c r="DH36" s="20">
        <v>0</v>
      </c>
      <c r="DI36" s="20">
        <v>0</v>
      </c>
      <c r="DJ36" s="61" t="str">
        <f t="shared" si="38"/>
        <v/>
      </c>
      <c r="DK36" s="9"/>
      <c r="DL36" s="20">
        <v>2</v>
      </c>
      <c r="DM36" s="20">
        <v>2</v>
      </c>
      <c r="DN36" s="61">
        <f t="shared" si="39"/>
        <v>1</v>
      </c>
      <c r="DO36" s="94" t="s">
        <v>210</v>
      </c>
      <c r="DP36" s="20">
        <v>6</v>
      </c>
      <c r="DQ36" s="20">
        <v>4</v>
      </c>
      <c r="DR36" s="61">
        <f t="shared" si="40"/>
        <v>0.66666666666666663</v>
      </c>
      <c r="DS36" s="94" t="s">
        <v>210</v>
      </c>
      <c r="DT36" s="83"/>
      <c r="DU36" s="83"/>
      <c r="DV36" s="84"/>
      <c r="DW36" s="77"/>
      <c r="DX36" s="20">
        <v>1</v>
      </c>
      <c r="DY36" s="20">
        <v>1</v>
      </c>
      <c r="DZ36" s="61">
        <f t="shared" si="41"/>
        <v>1</v>
      </c>
      <c r="EA36" s="94" t="s">
        <v>210</v>
      </c>
      <c r="EB36" s="20">
        <v>1</v>
      </c>
      <c r="EC36" s="20">
        <v>1</v>
      </c>
      <c r="ED36" s="61">
        <f t="shared" si="42"/>
        <v>1</v>
      </c>
      <c r="EE36" s="94" t="s">
        <v>210</v>
      </c>
      <c r="EF36" s="20">
        <v>0</v>
      </c>
      <c r="EG36" s="20">
        <v>0</v>
      </c>
      <c r="EH36" s="61" t="str">
        <f t="shared" si="43"/>
        <v/>
      </c>
      <c r="EI36" s="9"/>
      <c r="EJ36" s="20">
        <v>0</v>
      </c>
      <c r="EK36" s="20">
        <v>0</v>
      </c>
      <c r="EL36" s="61" t="str">
        <f t="shared" si="44"/>
        <v/>
      </c>
      <c r="EM36" s="9"/>
      <c r="EN36" s="20">
        <v>7</v>
      </c>
      <c r="EO36" s="20">
        <v>5</v>
      </c>
      <c r="EP36" s="61">
        <f t="shared" si="45"/>
        <v>0.7142857142857143</v>
      </c>
      <c r="EQ36" s="94" t="s">
        <v>210</v>
      </c>
      <c r="ER36" s="20">
        <v>0</v>
      </c>
      <c r="ES36" s="20">
        <v>0</v>
      </c>
      <c r="ET36" s="61" t="str">
        <f t="shared" si="46"/>
        <v/>
      </c>
      <c r="EU36" s="9"/>
      <c r="EV36" s="9" t="s">
        <v>78</v>
      </c>
      <c r="EW36" s="9"/>
      <c r="EX36" s="9"/>
      <c r="EY36" s="9"/>
      <c r="EZ36" s="9"/>
      <c r="FA36" s="9"/>
      <c r="FB36" s="32"/>
      <c r="FC36" s="9" t="s">
        <v>78</v>
      </c>
      <c r="FD36" s="9"/>
      <c r="FE36" s="9"/>
      <c r="FF36" s="9"/>
      <c r="FG36" s="9"/>
      <c r="FH36" s="9"/>
      <c r="FI36" s="32"/>
      <c r="FJ36" s="9" t="s">
        <v>78</v>
      </c>
      <c r="FK36" s="9"/>
      <c r="FL36" s="9"/>
      <c r="FM36" s="9"/>
      <c r="FN36" s="9"/>
      <c r="FO36" s="9"/>
      <c r="FP36" s="9"/>
      <c r="FQ36" s="9" t="s">
        <v>78</v>
      </c>
      <c r="FR36" s="9"/>
      <c r="FS36" s="9"/>
      <c r="FT36" s="32"/>
      <c r="FU36" s="9" t="s">
        <v>78</v>
      </c>
      <c r="FV36" s="9"/>
      <c r="FW36" s="9"/>
      <c r="FX36" s="32"/>
      <c r="FY36" s="9" t="s">
        <v>78</v>
      </c>
      <c r="FZ36" s="9"/>
      <c r="GA36" s="9"/>
      <c r="GB36" s="154"/>
      <c r="GC36" s="158" t="str">
        <f t="shared" si="47"/>
        <v>対応済あり</v>
      </c>
      <c r="GD36" s="142" t="str">
        <f t="shared" si="48"/>
        <v>対応済あり</v>
      </c>
      <c r="GE36" s="161" t="s">
        <v>232</v>
      </c>
      <c r="GF36" s="147" t="s">
        <v>235</v>
      </c>
      <c r="GI36" s="153" t="str">
        <f t="shared" si="49"/>
        <v>OK</v>
      </c>
      <c r="GJ36" s="153" t="str">
        <f t="shared" si="50"/>
        <v>OK</v>
      </c>
    </row>
    <row r="37" spans="1:192" s="21" customFormat="1" ht="69" customHeight="1">
      <c r="A37" s="18" t="s">
        <v>140</v>
      </c>
      <c r="B37" s="97" t="s">
        <v>141</v>
      </c>
      <c r="C37" s="9" t="s">
        <v>78</v>
      </c>
      <c r="D37" s="9" t="s">
        <v>79</v>
      </c>
      <c r="E37" s="94" t="s">
        <v>208</v>
      </c>
      <c r="F37" s="9" t="s">
        <v>78</v>
      </c>
      <c r="G37" s="94" t="s">
        <v>78</v>
      </c>
      <c r="H37" s="94" t="s">
        <v>208</v>
      </c>
      <c r="I37" s="9" t="s">
        <v>78</v>
      </c>
      <c r="J37" s="9" t="s">
        <v>79</v>
      </c>
      <c r="K37" s="94" t="s">
        <v>208</v>
      </c>
      <c r="L37" s="9" t="s">
        <v>78</v>
      </c>
      <c r="M37" s="9" t="s">
        <v>79</v>
      </c>
      <c r="N37" s="94" t="s">
        <v>210</v>
      </c>
      <c r="O37" s="9" t="s">
        <v>78</v>
      </c>
      <c r="P37" s="9" t="s">
        <v>79</v>
      </c>
      <c r="Q37" s="94" t="s">
        <v>208</v>
      </c>
      <c r="R37" s="77"/>
      <c r="S37" s="77"/>
      <c r="T37" s="77"/>
      <c r="U37" s="77"/>
      <c r="V37" s="77"/>
      <c r="W37" s="77"/>
      <c r="X37" s="9" t="s">
        <v>78</v>
      </c>
      <c r="Y37" s="9" t="s">
        <v>79</v>
      </c>
      <c r="Z37" s="94" t="s">
        <v>210</v>
      </c>
      <c r="AA37" s="9" t="s">
        <v>78</v>
      </c>
      <c r="AB37" s="9" t="s">
        <v>79</v>
      </c>
      <c r="AC37" s="94" t="s">
        <v>209</v>
      </c>
      <c r="AD37" s="9"/>
      <c r="AE37" s="9"/>
      <c r="AF37" s="9" t="s">
        <v>78</v>
      </c>
      <c r="AG37" s="57" t="str">
        <f t="shared" si="23"/>
        <v/>
      </c>
      <c r="AH37" s="9" t="s">
        <v>78</v>
      </c>
      <c r="AI37" s="9"/>
      <c r="AJ37" s="57" t="str">
        <f t="shared" si="24"/>
        <v>○</v>
      </c>
      <c r="AK37" s="32"/>
      <c r="AL37" s="94" t="s">
        <v>208</v>
      </c>
      <c r="AM37" s="9" t="s">
        <v>80</v>
      </c>
      <c r="AN37" s="9" t="s">
        <v>79</v>
      </c>
      <c r="AO37" s="9"/>
      <c r="AP37" s="9" t="s">
        <v>78</v>
      </c>
      <c r="AQ37" s="9" t="s">
        <v>79</v>
      </c>
      <c r="AR37" s="94" t="s">
        <v>208</v>
      </c>
      <c r="AS37" s="77"/>
      <c r="AT37" s="77"/>
      <c r="AU37" s="77"/>
      <c r="AV37" s="77"/>
      <c r="AW37" s="77"/>
      <c r="AX37" s="77"/>
      <c r="AY37" s="9" t="s">
        <v>78</v>
      </c>
      <c r="AZ37" s="9" t="s">
        <v>79</v>
      </c>
      <c r="BA37" s="94" t="s">
        <v>210</v>
      </c>
      <c r="BB37" s="9" t="s">
        <v>78</v>
      </c>
      <c r="BC37" s="9" t="s">
        <v>79</v>
      </c>
      <c r="BD37" s="94" t="s">
        <v>208</v>
      </c>
      <c r="BE37" s="9" t="s">
        <v>78</v>
      </c>
      <c r="BF37" s="9" t="s">
        <v>79</v>
      </c>
      <c r="BG37" s="94" t="s">
        <v>208</v>
      </c>
      <c r="BH37" s="95">
        <v>4</v>
      </c>
      <c r="BI37" s="95">
        <v>4</v>
      </c>
      <c r="BJ37" s="61">
        <f t="shared" si="25"/>
        <v>1</v>
      </c>
      <c r="BK37" s="94" t="s">
        <v>210</v>
      </c>
      <c r="BL37" s="95">
        <v>4</v>
      </c>
      <c r="BM37" s="95">
        <v>4</v>
      </c>
      <c r="BN37" s="61">
        <f t="shared" si="26"/>
        <v>1</v>
      </c>
      <c r="BO37" s="94" t="s">
        <v>210</v>
      </c>
      <c r="BP37" s="20">
        <v>0</v>
      </c>
      <c r="BQ37" s="20">
        <v>0</v>
      </c>
      <c r="BR37" s="61" t="str">
        <f t="shared" si="27"/>
        <v/>
      </c>
      <c r="BS37" s="9"/>
      <c r="BT37" s="20">
        <v>0</v>
      </c>
      <c r="BU37" s="20">
        <v>0</v>
      </c>
      <c r="BV37" s="61" t="str">
        <f t="shared" si="28"/>
        <v/>
      </c>
      <c r="BW37" s="9"/>
      <c r="BX37" s="95">
        <v>2</v>
      </c>
      <c r="BY37" s="95">
        <v>2</v>
      </c>
      <c r="BZ37" s="61">
        <f t="shared" si="29"/>
        <v>1</v>
      </c>
      <c r="CA37" s="94" t="s">
        <v>210</v>
      </c>
      <c r="CB37" s="20">
        <v>0</v>
      </c>
      <c r="CC37" s="20">
        <v>0</v>
      </c>
      <c r="CD37" s="61" t="str">
        <f t="shared" si="30"/>
        <v/>
      </c>
      <c r="CE37" s="9"/>
      <c r="CF37" s="20">
        <v>0</v>
      </c>
      <c r="CG37" s="20">
        <v>0</v>
      </c>
      <c r="CH37" s="61" t="str">
        <f t="shared" si="31"/>
        <v/>
      </c>
      <c r="CI37" s="9"/>
      <c r="CJ37" s="20">
        <v>0</v>
      </c>
      <c r="CK37" s="20">
        <v>0</v>
      </c>
      <c r="CL37" s="61" t="str">
        <f t="shared" si="32"/>
        <v/>
      </c>
      <c r="CM37" s="94" t="s">
        <v>210</v>
      </c>
      <c r="CN37" s="95">
        <v>0</v>
      </c>
      <c r="CO37" s="95">
        <v>0</v>
      </c>
      <c r="CP37" s="61" t="str">
        <f t="shared" si="33"/>
        <v/>
      </c>
      <c r="CQ37" s="9"/>
      <c r="CR37" s="20">
        <v>5</v>
      </c>
      <c r="CS37" s="20">
        <v>0</v>
      </c>
      <c r="CT37" s="61">
        <f t="shared" si="34"/>
        <v>0</v>
      </c>
      <c r="CU37" s="94" t="s">
        <v>210</v>
      </c>
      <c r="CV37" s="95">
        <v>30</v>
      </c>
      <c r="CW37" s="95">
        <v>30</v>
      </c>
      <c r="CX37" s="61">
        <f t="shared" si="35"/>
        <v>1</v>
      </c>
      <c r="CY37" s="94" t="s">
        <v>210</v>
      </c>
      <c r="CZ37" s="95">
        <v>398</v>
      </c>
      <c r="DA37" s="95">
        <v>398</v>
      </c>
      <c r="DB37" s="61">
        <f t="shared" si="36"/>
        <v>1</v>
      </c>
      <c r="DC37" s="94" t="s">
        <v>210</v>
      </c>
      <c r="DD37" s="20">
        <v>0</v>
      </c>
      <c r="DE37" s="20">
        <v>0</v>
      </c>
      <c r="DF37" s="61" t="str">
        <f t="shared" si="37"/>
        <v/>
      </c>
      <c r="DG37" s="9"/>
      <c r="DH37" s="20">
        <v>0</v>
      </c>
      <c r="DI37" s="20">
        <v>0</v>
      </c>
      <c r="DJ37" s="61" t="str">
        <f t="shared" si="38"/>
        <v/>
      </c>
      <c r="DK37" s="9"/>
      <c r="DL37" s="20">
        <v>1</v>
      </c>
      <c r="DM37" s="20">
        <v>0</v>
      </c>
      <c r="DN37" s="61">
        <f t="shared" si="39"/>
        <v>0</v>
      </c>
      <c r="DO37" s="94" t="s">
        <v>210</v>
      </c>
      <c r="DP37" s="20">
        <v>9</v>
      </c>
      <c r="DQ37" s="20">
        <v>4</v>
      </c>
      <c r="DR37" s="61">
        <f t="shared" si="40"/>
        <v>0.44444444444444442</v>
      </c>
      <c r="DS37" s="94" t="s">
        <v>210</v>
      </c>
      <c r="DT37" s="83"/>
      <c r="DU37" s="83"/>
      <c r="DV37" s="84"/>
      <c r="DW37" s="77"/>
      <c r="DX37" s="95">
        <v>6</v>
      </c>
      <c r="DY37" s="95">
        <v>6</v>
      </c>
      <c r="DZ37" s="61">
        <f t="shared" si="41"/>
        <v>1</v>
      </c>
      <c r="EA37" s="94" t="s">
        <v>210</v>
      </c>
      <c r="EB37" s="20">
        <v>4</v>
      </c>
      <c r="EC37" s="95">
        <v>1</v>
      </c>
      <c r="ED37" s="61">
        <f t="shared" si="42"/>
        <v>0.25</v>
      </c>
      <c r="EE37" s="94" t="s">
        <v>210</v>
      </c>
      <c r="EF37" s="20">
        <v>0</v>
      </c>
      <c r="EG37" s="20">
        <v>0</v>
      </c>
      <c r="EH37" s="61" t="str">
        <f t="shared" si="43"/>
        <v/>
      </c>
      <c r="EI37" s="9"/>
      <c r="EJ37" s="95">
        <v>1</v>
      </c>
      <c r="EK37" s="20">
        <v>0</v>
      </c>
      <c r="EL37" s="61">
        <f t="shared" si="44"/>
        <v>0</v>
      </c>
      <c r="EM37" s="94" t="s">
        <v>210</v>
      </c>
      <c r="EN37" s="95">
        <v>9</v>
      </c>
      <c r="EO37" s="95">
        <v>5</v>
      </c>
      <c r="EP37" s="61">
        <f t="shared" si="45"/>
        <v>0.55555555555555558</v>
      </c>
      <c r="EQ37" s="94" t="s">
        <v>210</v>
      </c>
      <c r="ER37" s="20">
        <v>0</v>
      </c>
      <c r="ES37" s="20">
        <v>0</v>
      </c>
      <c r="ET37" s="61" t="str">
        <f t="shared" si="46"/>
        <v/>
      </c>
      <c r="EU37" s="9"/>
      <c r="EV37" s="9" t="s">
        <v>78</v>
      </c>
      <c r="EW37" s="9"/>
      <c r="EX37" s="9"/>
      <c r="EY37" s="9"/>
      <c r="EZ37" s="9"/>
      <c r="FA37" s="9"/>
      <c r="FB37" s="32"/>
      <c r="FC37" s="9" t="s">
        <v>78</v>
      </c>
      <c r="FD37" s="9"/>
      <c r="FE37" s="9"/>
      <c r="FF37" s="9"/>
      <c r="FG37" s="9"/>
      <c r="FH37" s="9"/>
      <c r="FI37" s="32"/>
      <c r="FJ37" s="9" t="s">
        <v>78</v>
      </c>
      <c r="FK37" s="9"/>
      <c r="FL37" s="9"/>
      <c r="FM37" s="9"/>
      <c r="FN37" s="9"/>
      <c r="FO37" s="9"/>
      <c r="FP37" s="9"/>
      <c r="FQ37" s="9" t="s">
        <v>78</v>
      </c>
      <c r="FR37" s="9"/>
      <c r="FS37" s="9"/>
      <c r="FT37" s="32"/>
      <c r="FU37" s="9" t="s">
        <v>78</v>
      </c>
      <c r="FV37" s="9"/>
      <c r="FW37" s="9"/>
      <c r="FX37" s="32"/>
      <c r="FY37" s="9" t="s">
        <v>78</v>
      </c>
      <c r="FZ37" s="9"/>
      <c r="GA37" s="9"/>
      <c r="GB37" s="154"/>
      <c r="GC37" s="158" t="str">
        <f t="shared" si="47"/>
        <v>対応済あり</v>
      </c>
      <c r="GD37" s="142" t="str">
        <f t="shared" si="48"/>
        <v>対応済あり</v>
      </c>
      <c r="GE37" s="161" t="s">
        <v>232</v>
      </c>
      <c r="GF37" s="147" t="s">
        <v>235</v>
      </c>
      <c r="GI37" s="153" t="str">
        <f t="shared" si="49"/>
        <v>OK</v>
      </c>
      <c r="GJ37" s="153" t="str">
        <f t="shared" si="50"/>
        <v>OK</v>
      </c>
    </row>
    <row r="38" spans="1:192" s="21" customFormat="1" ht="162" customHeight="1">
      <c r="A38" s="18" t="s">
        <v>142</v>
      </c>
      <c r="B38" s="9" t="s">
        <v>143</v>
      </c>
      <c r="C38" s="9" t="s">
        <v>78</v>
      </c>
      <c r="D38" s="9" t="s">
        <v>79</v>
      </c>
      <c r="E38" s="9"/>
      <c r="F38" s="9" t="s">
        <v>78</v>
      </c>
      <c r="G38" s="9" t="s">
        <v>79</v>
      </c>
      <c r="H38" s="9"/>
      <c r="I38" s="9" t="s">
        <v>78</v>
      </c>
      <c r="J38" s="9" t="s">
        <v>79</v>
      </c>
      <c r="K38" s="9"/>
      <c r="L38" s="9" t="s">
        <v>80</v>
      </c>
      <c r="M38" s="9" t="s">
        <v>79</v>
      </c>
      <c r="N38" s="9"/>
      <c r="O38" s="9" t="s">
        <v>78</v>
      </c>
      <c r="P38" s="9" t="s">
        <v>79</v>
      </c>
      <c r="Q38" s="9"/>
      <c r="R38" s="77"/>
      <c r="S38" s="77"/>
      <c r="T38" s="77"/>
      <c r="U38" s="77"/>
      <c r="V38" s="77"/>
      <c r="W38" s="77"/>
      <c r="X38" s="9" t="s">
        <v>78</v>
      </c>
      <c r="Y38" s="9" t="s">
        <v>79</v>
      </c>
      <c r="Z38" s="9"/>
      <c r="AA38" s="9" t="s">
        <v>80</v>
      </c>
      <c r="AB38" s="9" t="s">
        <v>79</v>
      </c>
      <c r="AC38" s="9"/>
      <c r="AD38" s="9"/>
      <c r="AE38" s="9" t="s">
        <v>78</v>
      </c>
      <c r="AF38" s="9"/>
      <c r="AG38" s="57" t="str">
        <f t="shared" si="23"/>
        <v>○</v>
      </c>
      <c r="AH38" s="9" t="s">
        <v>78</v>
      </c>
      <c r="AI38" s="9"/>
      <c r="AJ38" s="57" t="str">
        <f t="shared" si="24"/>
        <v/>
      </c>
      <c r="AK38" s="32"/>
      <c r="AL38" s="9"/>
      <c r="AM38" s="9" t="s">
        <v>80</v>
      </c>
      <c r="AN38" s="9" t="s">
        <v>79</v>
      </c>
      <c r="AO38" s="9"/>
      <c r="AP38" s="9" t="s">
        <v>78</v>
      </c>
      <c r="AQ38" s="9" t="s">
        <v>79</v>
      </c>
      <c r="AR38" s="9"/>
      <c r="AS38" s="77"/>
      <c r="AT38" s="77"/>
      <c r="AU38" s="77"/>
      <c r="AV38" s="77"/>
      <c r="AW38" s="77"/>
      <c r="AX38" s="77"/>
      <c r="AY38" s="9" t="s">
        <v>78</v>
      </c>
      <c r="AZ38" s="9" t="s">
        <v>79</v>
      </c>
      <c r="BA38" s="9"/>
      <c r="BB38" s="9" t="s">
        <v>78</v>
      </c>
      <c r="BC38" s="9" t="s">
        <v>79</v>
      </c>
      <c r="BD38" s="9"/>
      <c r="BE38" s="9" t="s">
        <v>78</v>
      </c>
      <c r="BF38" s="9" t="s">
        <v>79</v>
      </c>
      <c r="BG38" s="9"/>
      <c r="BH38" s="20">
        <v>2</v>
      </c>
      <c r="BI38" s="20">
        <v>0</v>
      </c>
      <c r="BJ38" s="61">
        <f t="shared" si="25"/>
        <v>0</v>
      </c>
      <c r="BK38" s="9"/>
      <c r="BL38" s="20">
        <v>3</v>
      </c>
      <c r="BM38" s="20">
        <v>2</v>
      </c>
      <c r="BN38" s="61">
        <f t="shared" si="26"/>
        <v>0.66666666666666663</v>
      </c>
      <c r="BO38" s="9"/>
      <c r="BP38" s="20"/>
      <c r="BQ38" s="20"/>
      <c r="BR38" s="61" t="str">
        <f t="shared" si="27"/>
        <v/>
      </c>
      <c r="BS38" s="9"/>
      <c r="BT38" s="20"/>
      <c r="BU38" s="20"/>
      <c r="BV38" s="61" t="str">
        <f t="shared" si="28"/>
        <v/>
      </c>
      <c r="BW38" s="9"/>
      <c r="BX38" s="20">
        <v>2</v>
      </c>
      <c r="BY38" s="20">
        <v>1</v>
      </c>
      <c r="BZ38" s="61">
        <f t="shared" si="29"/>
        <v>0.5</v>
      </c>
      <c r="CA38" s="9"/>
      <c r="CB38" s="20"/>
      <c r="CC38" s="20"/>
      <c r="CD38" s="61" t="str">
        <f t="shared" si="30"/>
        <v/>
      </c>
      <c r="CE38" s="9"/>
      <c r="CF38" s="20"/>
      <c r="CG38" s="20"/>
      <c r="CH38" s="61" t="str">
        <f t="shared" si="31"/>
        <v/>
      </c>
      <c r="CI38" s="9"/>
      <c r="CJ38" s="20">
        <v>4</v>
      </c>
      <c r="CK38" s="20">
        <v>0</v>
      </c>
      <c r="CL38" s="61">
        <f t="shared" si="32"/>
        <v>0</v>
      </c>
      <c r="CM38" s="9"/>
      <c r="CN38" s="20">
        <v>1</v>
      </c>
      <c r="CO38" s="20">
        <v>1</v>
      </c>
      <c r="CP38" s="61">
        <f t="shared" si="33"/>
        <v>1</v>
      </c>
      <c r="CQ38" s="9"/>
      <c r="CR38" s="20"/>
      <c r="CS38" s="20"/>
      <c r="CT38" s="61" t="str">
        <f t="shared" si="34"/>
        <v/>
      </c>
      <c r="CU38" s="9"/>
      <c r="CV38" s="20">
        <v>8</v>
      </c>
      <c r="CW38" s="20">
        <v>3</v>
      </c>
      <c r="CX38" s="61">
        <f t="shared" si="35"/>
        <v>0.375</v>
      </c>
      <c r="CY38" s="9"/>
      <c r="CZ38" s="20">
        <v>43</v>
      </c>
      <c r="DA38" s="20">
        <v>18</v>
      </c>
      <c r="DB38" s="61">
        <f t="shared" si="36"/>
        <v>0.41860465116279072</v>
      </c>
      <c r="DC38" s="9"/>
      <c r="DD38" s="20">
        <v>6</v>
      </c>
      <c r="DE38" s="20">
        <v>0</v>
      </c>
      <c r="DF38" s="61">
        <f t="shared" si="37"/>
        <v>0</v>
      </c>
      <c r="DG38" s="9"/>
      <c r="DH38" s="20"/>
      <c r="DI38" s="20"/>
      <c r="DJ38" s="61" t="str">
        <f t="shared" si="38"/>
        <v/>
      </c>
      <c r="DK38" s="9"/>
      <c r="DL38" s="20">
        <v>1</v>
      </c>
      <c r="DM38" s="20">
        <v>0</v>
      </c>
      <c r="DN38" s="61">
        <f t="shared" si="39"/>
        <v>0</v>
      </c>
      <c r="DO38" s="9"/>
      <c r="DP38" s="20">
        <v>4</v>
      </c>
      <c r="DQ38" s="20">
        <v>0</v>
      </c>
      <c r="DR38" s="61">
        <f t="shared" si="40"/>
        <v>0</v>
      </c>
      <c r="DS38" s="9"/>
      <c r="DT38" s="83"/>
      <c r="DU38" s="83"/>
      <c r="DV38" s="84"/>
      <c r="DW38" s="77"/>
      <c r="DX38" s="20">
        <v>4</v>
      </c>
      <c r="DY38" s="20">
        <v>1</v>
      </c>
      <c r="DZ38" s="61">
        <f t="shared" si="41"/>
        <v>0.25</v>
      </c>
      <c r="EA38" s="9"/>
      <c r="EB38" s="20">
        <v>3</v>
      </c>
      <c r="EC38" s="20">
        <v>1</v>
      </c>
      <c r="ED38" s="61">
        <f t="shared" si="42"/>
        <v>0.33333333333333331</v>
      </c>
      <c r="EE38" s="9"/>
      <c r="EF38" s="20"/>
      <c r="EG38" s="20"/>
      <c r="EH38" s="61" t="str">
        <f t="shared" si="43"/>
        <v/>
      </c>
      <c r="EI38" s="9"/>
      <c r="EJ38" s="20"/>
      <c r="EK38" s="20"/>
      <c r="EL38" s="61" t="str">
        <f t="shared" si="44"/>
        <v/>
      </c>
      <c r="EM38" s="9"/>
      <c r="EN38" s="20">
        <v>7</v>
      </c>
      <c r="EO38" s="20">
        <v>4</v>
      </c>
      <c r="EP38" s="61">
        <f t="shared" si="45"/>
        <v>0.5714285714285714</v>
      </c>
      <c r="EQ38" s="9"/>
      <c r="ER38" s="20"/>
      <c r="ES38" s="20"/>
      <c r="ET38" s="61" t="str">
        <f t="shared" si="46"/>
        <v/>
      </c>
      <c r="EU38" s="9"/>
      <c r="EV38" s="9" t="s">
        <v>78</v>
      </c>
      <c r="EW38" s="9"/>
      <c r="EX38" s="9"/>
      <c r="EY38" s="9"/>
      <c r="EZ38" s="9"/>
      <c r="FA38" s="9"/>
      <c r="FB38" s="32"/>
      <c r="FC38" s="9" t="s">
        <v>78</v>
      </c>
      <c r="FD38" s="9"/>
      <c r="FE38" s="9"/>
      <c r="FF38" s="9"/>
      <c r="FG38" s="9"/>
      <c r="FH38" s="9"/>
      <c r="FI38" s="32"/>
      <c r="FJ38" s="9" t="s">
        <v>78</v>
      </c>
      <c r="FK38" s="9"/>
      <c r="FL38" s="9"/>
      <c r="FM38" s="9"/>
      <c r="FN38" s="9"/>
      <c r="FO38" s="9"/>
      <c r="FP38" s="9"/>
      <c r="FQ38" s="9" t="s">
        <v>78</v>
      </c>
      <c r="FR38" s="9"/>
      <c r="FS38" s="9"/>
      <c r="FT38" s="32"/>
      <c r="FU38" s="9" t="s">
        <v>78</v>
      </c>
      <c r="FV38" s="9"/>
      <c r="FW38" s="9"/>
      <c r="FX38" s="32"/>
      <c r="FY38" s="9"/>
      <c r="FZ38" s="9"/>
      <c r="GA38" s="9" t="s">
        <v>78</v>
      </c>
      <c r="GB38" s="154" t="s">
        <v>195</v>
      </c>
      <c r="GC38" s="158" t="str">
        <f t="shared" si="47"/>
        <v>なし</v>
      </c>
      <c r="GD38" s="142" t="str">
        <f t="shared" si="48"/>
        <v>なし</v>
      </c>
      <c r="GE38" s="161" t="s">
        <v>231</v>
      </c>
      <c r="GF38" s="147" t="s">
        <v>235</v>
      </c>
      <c r="GI38" s="153" t="str">
        <f t="shared" si="49"/>
        <v>OK</v>
      </c>
      <c r="GJ38" s="153" t="str">
        <f t="shared" si="50"/>
        <v>後退</v>
      </c>
    </row>
    <row r="39" spans="1:192" s="21" customFormat="1" ht="228" customHeight="1">
      <c r="A39" s="18" t="s">
        <v>144</v>
      </c>
      <c r="B39" s="97" t="s">
        <v>145</v>
      </c>
      <c r="C39" s="9" t="s">
        <v>78</v>
      </c>
      <c r="D39" s="9" t="s">
        <v>79</v>
      </c>
      <c r="E39" s="94" t="s">
        <v>210</v>
      </c>
      <c r="F39" s="9" t="s">
        <v>78</v>
      </c>
      <c r="G39" s="9" t="s">
        <v>79</v>
      </c>
      <c r="H39" s="94" t="s">
        <v>210</v>
      </c>
      <c r="I39" s="9" t="s">
        <v>80</v>
      </c>
      <c r="J39" s="9" t="s">
        <v>79</v>
      </c>
      <c r="K39" s="9"/>
      <c r="L39" s="9" t="s">
        <v>78</v>
      </c>
      <c r="M39" s="9"/>
      <c r="N39" s="94" t="s">
        <v>209</v>
      </c>
      <c r="O39" s="9" t="s">
        <v>78</v>
      </c>
      <c r="P39" s="9"/>
      <c r="Q39" s="94" t="s">
        <v>210</v>
      </c>
      <c r="R39" s="77"/>
      <c r="S39" s="77"/>
      <c r="T39" s="77"/>
      <c r="U39" s="77"/>
      <c r="V39" s="77"/>
      <c r="W39" s="77"/>
      <c r="X39" s="9" t="s">
        <v>80</v>
      </c>
      <c r="Y39" s="9" t="s">
        <v>78</v>
      </c>
      <c r="Z39" s="9"/>
      <c r="AA39" s="9" t="s">
        <v>80</v>
      </c>
      <c r="AB39" s="9" t="s">
        <v>79</v>
      </c>
      <c r="AC39" s="9"/>
      <c r="AD39" s="9"/>
      <c r="AE39" s="9"/>
      <c r="AF39" s="9" t="s">
        <v>78</v>
      </c>
      <c r="AG39" s="57" t="str">
        <f t="shared" si="23"/>
        <v/>
      </c>
      <c r="AH39" s="9" t="s">
        <v>78</v>
      </c>
      <c r="AI39" s="9"/>
      <c r="AJ39" s="57" t="str">
        <f t="shared" si="24"/>
        <v>○</v>
      </c>
      <c r="AK39" s="32" t="s">
        <v>88</v>
      </c>
      <c r="AL39" s="9"/>
      <c r="AM39" s="9" t="s">
        <v>80</v>
      </c>
      <c r="AN39" s="9" t="s">
        <v>79</v>
      </c>
      <c r="AO39" s="9"/>
      <c r="AP39" s="9" t="s">
        <v>78</v>
      </c>
      <c r="AQ39" s="9" t="s">
        <v>79</v>
      </c>
      <c r="AR39" s="94" t="s">
        <v>210</v>
      </c>
      <c r="AS39" s="77"/>
      <c r="AT39" s="77"/>
      <c r="AU39" s="77"/>
      <c r="AV39" s="77"/>
      <c r="AW39" s="77"/>
      <c r="AX39" s="77"/>
      <c r="AY39" s="9" t="s">
        <v>78</v>
      </c>
      <c r="AZ39" s="9" t="s">
        <v>79</v>
      </c>
      <c r="BA39" s="94" t="s">
        <v>210</v>
      </c>
      <c r="BB39" s="9" t="s">
        <v>78</v>
      </c>
      <c r="BC39" s="9" t="s">
        <v>79</v>
      </c>
      <c r="BD39" s="94" t="s">
        <v>208</v>
      </c>
      <c r="BE39" s="9" t="s">
        <v>78</v>
      </c>
      <c r="BF39" s="9" t="s">
        <v>79</v>
      </c>
      <c r="BG39" s="94" t="s">
        <v>210</v>
      </c>
      <c r="BH39" s="20">
        <v>3</v>
      </c>
      <c r="BI39" s="20">
        <v>3</v>
      </c>
      <c r="BJ39" s="61">
        <f t="shared" si="25"/>
        <v>1</v>
      </c>
      <c r="BK39" s="94" t="s">
        <v>210</v>
      </c>
      <c r="BL39" s="20">
        <v>3</v>
      </c>
      <c r="BM39" s="20">
        <v>3</v>
      </c>
      <c r="BN39" s="61">
        <f t="shared" si="26"/>
        <v>1</v>
      </c>
      <c r="BO39" s="94" t="s">
        <v>210</v>
      </c>
      <c r="BP39" s="20">
        <v>1</v>
      </c>
      <c r="BQ39" s="20">
        <v>1</v>
      </c>
      <c r="BR39" s="61">
        <f t="shared" si="27"/>
        <v>1</v>
      </c>
      <c r="BS39" s="94" t="s">
        <v>210</v>
      </c>
      <c r="BT39" s="20">
        <v>2</v>
      </c>
      <c r="BU39" s="20">
        <v>0</v>
      </c>
      <c r="BV39" s="61">
        <f t="shared" si="28"/>
        <v>0</v>
      </c>
      <c r="BW39" s="9"/>
      <c r="BX39" s="20">
        <v>0</v>
      </c>
      <c r="BY39" s="20">
        <v>0</v>
      </c>
      <c r="BZ39" s="61" t="str">
        <f t="shared" si="29"/>
        <v/>
      </c>
      <c r="CA39" s="9"/>
      <c r="CB39" s="20">
        <v>0</v>
      </c>
      <c r="CC39" s="20">
        <v>0</v>
      </c>
      <c r="CD39" s="61" t="str">
        <f t="shared" si="30"/>
        <v/>
      </c>
      <c r="CE39" s="9"/>
      <c r="CF39" s="20">
        <v>0</v>
      </c>
      <c r="CG39" s="20">
        <v>0</v>
      </c>
      <c r="CH39" s="61" t="str">
        <f t="shared" si="31"/>
        <v/>
      </c>
      <c r="CI39" s="9"/>
      <c r="CJ39" s="20">
        <v>5</v>
      </c>
      <c r="CK39" s="20">
        <v>4</v>
      </c>
      <c r="CL39" s="61">
        <f t="shared" si="32"/>
        <v>0.8</v>
      </c>
      <c r="CM39" s="94" t="s">
        <v>210</v>
      </c>
      <c r="CN39" s="20">
        <v>0</v>
      </c>
      <c r="CO39" s="20">
        <v>0</v>
      </c>
      <c r="CP39" s="61" t="str">
        <f t="shared" si="33"/>
        <v/>
      </c>
      <c r="CQ39" s="9"/>
      <c r="CR39" s="20">
        <v>0</v>
      </c>
      <c r="CS39" s="20">
        <v>0</v>
      </c>
      <c r="CT39" s="61" t="str">
        <f t="shared" si="34"/>
        <v/>
      </c>
      <c r="CU39" s="9"/>
      <c r="CV39" s="20">
        <v>6</v>
      </c>
      <c r="CW39" s="20">
        <v>6</v>
      </c>
      <c r="CX39" s="61">
        <f t="shared" si="35"/>
        <v>1</v>
      </c>
      <c r="CY39" s="94" t="s">
        <v>210</v>
      </c>
      <c r="CZ39" s="20">
        <v>69</v>
      </c>
      <c r="DA39" s="20">
        <v>0</v>
      </c>
      <c r="DB39" s="61">
        <f t="shared" si="36"/>
        <v>0</v>
      </c>
      <c r="DC39" s="9"/>
      <c r="DD39" s="20">
        <v>0</v>
      </c>
      <c r="DE39" s="20">
        <v>0</v>
      </c>
      <c r="DF39" s="61" t="str">
        <f t="shared" si="37"/>
        <v/>
      </c>
      <c r="DG39" s="9"/>
      <c r="DH39" s="20">
        <v>0</v>
      </c>
      <c r="DI39" s="20">
        <v>0</v>
      </c>
      <c r="DJ39" s="61" t="str">
        <f t="shared" si="38"/>
        <v/>
      </c>
      <c r="DK39" s="9"/>
      <c r="DL39" s="20">
        <v>2</v>
      </c>
      <c r="DM39" s="20">
        <v>0</v>
      </c>
      <c r="DN39" s="61">
        <f t="shared" si="39"/>
        <v>0</v>
      </c>
      <c r="DO39" s="9"/>
      <c r="DP39" s="20">
        <v>4</v>
      </c>
      <c r="DQ39" s="20">
        <v>0</v>
      </c>
      <c r="DR39" s="61">
        <f t="shared" si="40"/>
        <v>0</v>
      </c>
      <c r="DS39" s="9"/>
      <c r="DT39" s="83"/>
      <c r="DU39" s="83"/>
      <c r="DV39" s="84"/>
      <c r="DW39" s="77"/>
      <c r="DX39" s="20">
        <v>1</v>
      </c>
      <c r="DY39" s="20">
        <v>1</v>
      </c>
      <c r="DZ39" s="61">
        <f t="shared" si="41"/>
        <v>1</v>
      </c>
      <c r="EA39" s="94" t="s">
        <v>210</v>
      </c>
      <c r="EB39" s="20">
        <v>3</v>
      </c>
      <c r="EC39" s="20">
        <v>3</v>
      </c>
      <c r="ED39" s="61">
        <f t="shared" si="42"/>
        <v>1</v>
      </c>
      <c r="EE39" s="94" t="s">
        <v>210</v>
      </c>
      <c r="EF39" s="20">
        <v>0</v>
      </c>
      <c r="EG39" s="20">
        <v>0</v>
      </c>
      <c r="EH39" s="61" t="str">
        <f t="shared" si="43"/>
        <v/>
      </c>
      <c r="EI39" s="9"/>
      <c r="EJ39" s="20">
        <v>0</v>
      </c>
      <c r="EK39" s="20">
        <v>0</v>
      </c>
      <c r="EL39" s="61" t="str">
        <f t="shared" si="44"/>
        <v/>
      </c>
      <c r="EM39" s="9"/>
      <c r="EN39" s="20">
        <v>3</v>
      </c>
      <c r="EO39" s="20">
        <v>2</v>
      </c>
      <c r="EP39" s="61">
        <f t="shared" si="45"/>
        <v>0.66666666666666663</v>
      </c>
      <c r="EQ39" s="94" t="s">
        <v>210</v>
      </c>
      <c r="ER39" s="20">
        <v>0</v>
      </c>
      <c r="ES39" s="20">
        <v>0</v>
      </c>
      <c r="ET39" s="61" t="str">
        <f t="shared" si="46"/>
        <v/>
      </c>
      <c r="EU39" s="9"/>
      <c r="EV39" s="9" t="s">
        <v>78</v>
      </c>
      <c r="EW39" s="9"/>
      <c r="EX39" s="9"/>
      <c r="EY39" s="9"/>
      <c r="EZ39" s="9"/>
      <c r="FA39" s="9"/>
      <c r="FB39" s="32"/>
      <c r="FC39" s="9" t="s">
        <v>78</v>
      </c>
      <c r="FD39" s="9"/>
      <c r="FE39" s="9"/>
      <c r="FF39" s="9"/>
      <c r="FG39" s="9"/>
      <c r="FH39" s="9"/>
      <c r="FI39" s="32"/>
      <c r="FJ39" s="9"/>
      <c r="FK39" s="9"/>
      <c r="FL39" s="9"/>
      <c r="FM39" s="9"/>
      <c r="FN39" s="9"/>
      <c r="FO39" s="9" t="s">
        <v>78</v>
      </c>
      <c r="FP39" s="9" t="s">
        <v>196</v>
      </c>
      <c r="FQ39" s="9"/>
      <c r="FR39" s="9"/>
      <c r="FS39" s="9" t="s">
        <v>78</v>
      </c>
      <c r="FT39" s="32" t="s">
        <v>197</v>
      </c>
      <c r="FU39" s="9"/>
      <c r="FV39" s="9"/>
      <c r="FW39" s="9" t="s">
        <v>78</v>
      </c>
      <c r="FX39" s="32" t="s">
        <v>197</v>
      </c>
      <c r="FY39" s="9"/>
      <c r="FZ39" s="9"/>
      <c r="GA39" s="9"/>
      <c r="GB39" s="154"/>
      <c r="GC39" s="158" t="str">
        <f t="shared" si="47"/>
        <v>対応済あり</v>
      </c>
      <c r="GD39" s="142" t="str">
        <f t="shared" si="48"/>
        <v>対応済あり</v>
      </c>
      <c r="GE39" s="161" t="s">
        <v>232</v>
      </c>
      <c r="GF39" s="147" t="s">
        <v>235</v>
      </c>
      <c r="GI39" s="153" t="str">
        <f t="shared" si="49"/>
        <v>OK</v>
      </c>
      <c r="GJ39" s="153" t="str">
        <f t="shared" si="50"/>
        <v>OK</v>
      </c>
    </row>
    <row r="40" spans="1:192" s="21" customFormat="1" ht="39">
      <c r="A40" s="18" t="s">
        <v>146</v>
      </c>
      <c r="B40" s="97" t="s">
        <v>147</v>
      </c>
      <c r="C40" s="9" t="s">
        <v>78</v>
      </c>
      <c r="D40" s="9" t="s">
        <v>79</v>
      </c>
      <c r="E40" s="94" t="s">
        <v>210</v>
      </c>
      <c r="F40" s="9" t="s">
        <v>78</v>
      </c>
      <c r="G40" s="9" t="s">
        <v>79</v>
      </c>
      <c r="H40" s="94" t="s">
        <v>210</v>
      </c>
      <c r="I40" s="9" t="s">
        <v>78</v>
      </c>
      <c r="J40" s="9" t="s">
        <v>79</v>
      </c>
      <c r="K40" s="94" t="s">
        <v>210</v>
      </c>
      <c r="L40" s="94" t="s">
        <v>78</v>
      </c>
      <c r="M40" s="9" t="s">
        <v>79</v>
      </c>
      <c r="N40" s="94" t="s">
        <v>210</v>
      </c>
      <c r="O40" s="9" t="s">
        <v>78</v>
      </c>
      <c r="P40" s="9" t="s">
        <v>79</v>
      </c>
      <c r="Q40" s="94" t="s">
        <v>210</v>
      </c>
      <c r="R40" s="77"/>
      <c r="S40" s="77"/>
      <c r="T40" s="77"/>
      <c r="U40" s="77"/>
      <c r="V40" s="77"/>
      <c r="W40" s="77"/>
      <c r="X40" s="9" t="s">
        <v>78</v>
      </c>
      <c r="Y40" s="9" t="s">
        <v>79</v>
      </c>
      <c r="Z40" s="94" t="s">
        <v>210</v>
      </c>
      <c r="AA40" s="9" t="s">
        <v>78</v>
      </c>
      <c r="AB40" s="9" t="s">
        <v>79</v>
      </c>
      <c r="AC40" s="94" t="s">
        <v>210</v>
      </c>
      <c r="AD40" s="9"/>
      <c r="AE40" s="9"/>
      <c r="AF40" s="9" t="s">
        <v>78</v>
      </c>
      <c r="AG40" s="57" t="str">
        <f t="shared" si="23"/>
        <v/>
      </c>
      <c r="AH40" s="9" t="s">
        <v>78</v>
      </c>
      <c r="AI40" s="9"/>
      <c r="AJ40" s="57" t="str">
        <f t="shared" si="24"/>
        <v>○</v>
      </c>
      <c r="AK40" s="32" t="s">
        <v>85</v>
      </c>
      <c r="AL40" s="9"/>
      <c r="AM40" s="94" t="s">
        <v>78</v>
      </c>
      <c r="AN40" s="9" t="s">
        <v>79</v>
      </c>
      <c r="AO40" s="94" t="s">
        <v>210</v>
      </c>
      <c r="AP40" s="9" t="s">
        <v>78</v>
      </c>
      <c r="AQ40" s="9" t="s">
        <v>79</v>
      </c>
      <c r="AR40" s="94" t="s">
        <v>210</v>
      </c>
      <c r="AS40" s="77"/>
      <c r="AT40" s="77"/>
      <c r="AU40" s="77"/>
      <c r="AV40" s="77"/>
      <c r="AW40" s="77"/>
      <c r="AX40" s="77"/>
      <c r="AY40" s="9" t="s">
        <v>78</v>
      </c>
      <c r="AZ40" s="9" t="s">
        <v>79</v>
      </c>
      <c r="BA40" s="94" t="s">
        <v>210</v>
      </c>
      <c r="BB40" s="9" t="s">
        <v>78</v>
      </c>
      <c r="BC40" s="9" t="s">
        <v>79</v>
      </c>
      <c r="BD40" s="94" t="s">
        <v>210</v>
      </c>
      <c r="BE40" s="9" t="s">
        <v>78</v>
      </c>
      <c r="BF40" s="9" t="s">
        <v>79</v>
      </c>
      <c r="BG40" s="94" t="s">
        <v>210</v>
      </c>
      <c r="BH40" s="20">
        <v>3</v>
      </c>
      <c r="BI40" s="20">
        <v>3</v>
      </c>
      <c r="BJ40" s="61">
        <f t="shared" si="25"/>
        <v>1</v>
      </c>
      <c r="BK40" s="94" t="s">
        <v>210</v>
      </c>
      <c r="BL40" s="20">
        <v>2</v>
      </c>
      <c r="BM40" s="20">
        <v>2</v>
      </c>
      <c r="BN40" s="61">
        <f t="shared" si="26"/>
        <v>1</v>
      </c>
      <c r="BO40" s="94" t="s">
        <v>210</v>
      </c>
      <c r="BP40" s="20">
        <v>2</v>
      </c>
      <c r="BQ40" s="20">
        <v>2</v>
      </c>
      <c r="BR40" s="61">
        <f t="shared" si="27"/>
        <v>1</v>
      </c>
      <c r="BS40" s="94" t="s">
        <v>210</v>
      </c>
      <c r="BT40" s="20">
        <v>0</v>
      </c>
      <c r="BU40" s="20">
        <v>0</v>
      </c>
      <c r="BV40" s="61" t="str">
        <f t="shared" si="28"/>
        <v/>
      </c>
      <c r="BW40" s="9"/>
      <c r="BX40" s="20">
        <v>0</v>
      </c>
      <c r="BY40" s="20">
        <v>0</v>
      </c>
      <c r="BZ40" s="61" t="str">
        <f t="shared" si="29"/>
        <v/>
      </c>
      <c r="CA40" s="9"/>
      <c r="CB40" s="20">
        <v>0</v>
      </c>
      <c r="CC40" s="20">
        <v>0</v>
      </c>
      <c r="CD40" s="61" t="str">
        <f t="shared" si="30"/>
        <v/>
      </c>
      <c r="CE40" s="9"/>
      <c r="CF40" s="20">
        <v>0</v>
      </c>
      <c r="CG40" s="20">
        <v>0</v>
      </c>
      <c r="CH40" s="61" t="str">
        <f t="shared" si="31"/>
        <v/>
      </c>
      <c r="CI40" s="9"/>
      <c r="CJ40" s="20">
        <v>0</v>
      </c>
      <c r="CK40" s="20">
        <v>0</v>
      </c>
      <c r="CL40" s="61" t="str">
        <f t="shared" si="32"/>
        <v/>
      </c>
      <c r="CM40" s="9"/>
      <c r="CN40" s="20">
        <v>1</v>
      </c>
      <c r="CO40" s="20">
        <v>1</v>
      </c>
      <c r="CP40" s="61">
        <f t="shared" si="33"/>
        <v>1</v>
      </c>
      <c r="CQ40" s="94" t="s">
        <v>210</v>
      </c>
      <c r="CR40" s="20">
        <v>1</v>
      </c>
      <c r="CS40" s="20">
        <v>1</v>
      </c>
      <c r="CT40" s="61">
        <f t="shared" si="34"/>
        <v>1</v>
      </c>
      <c r="CU40" s="94" t="s">
        <v>210</v>
      </c>
      <c r="CV40" s="95">
        <v>6</v>
      </c>
      <c r="CW40" s="95">
        <v>6</v>
      </c>
      <c r="CX40" s="61">
        <f t="shared" si="35"/>
        <v>1</v>
      </c>
      <c r="CY40" s="94" t="s">
        <v>210</v>
      </c>
      <c r="CZ40" s="95">
        <v>91</v>
      </c>
      <c r="DA40" s="20">
        <v>0</v>
      </c>
      <c r="DB40" s="61">
        <f t="shared" si="36"/>
        <v>0</v>
      </c>
      <c r="DC40" s="9"/>
      <c r="DD40" s="20">
        <v>1</v>
      </c>
      <c r="DE40" s="20">
        <v>1</v>
      </c>
      <c r="DF40" s="61">
        <f t="shared" si="37"/>
        <v>1</v>
      </c>
      <c r="DG40" s="94" t="s">
        <v>208</v>
      </c>
      <c r="DH40" s="20">
        <v>0</v>
      </c>
      <c r="DI40" s="20">
        <v>0</v>
      </c>
      <c r="DJ40" s="61" t="str">
        <f t="shared" si="38"/>
        <v/>
      </c>
      <c r="DK40" s="9"/>
      <c r="DL40" s="20">
        <v>2</v>
      </c>
      <c r="DM40" s="20">
        <v>0</v>
      </c>
      <c r="DN40" s="61">
        <f t="shared" si="39"/>
        <v>0</v>
      </c>
      <c r="DO40" s="9"/>
      <c r="DP40" s="95">
        <v>3</v>
      </c>
      <c r="DQ40" s="95">
        <v>1</v>
      </c>
      <c r="DR40" s="61">
        <f t="shared" si="40"/>
        <v>0.33333333333333331</v>
      </c>
      <c r="DS40" s="94" t="s">
        <v>210</v>
      </c>
      <c r="DT40" s="83"/>
      <c r="DU40" s="83"/>
      <c r="DV40" s="84"/>
      <c r="DW40" s="77"/>
      <c r="DX40" s="20">
        <v>2</v>
      </c>
      <c r="DY40" s="20">
        <v>2</v>
      </c>
      <c r="DZ40" s="61">
        <f t="shared" si="41"/>
        <v>1</v>
      </c>
      <c r="EA40" s="94" t="s">
        <v>210</v>
      </c>
      <c r="EB40" s="20">
        <v>10</v>
      </c>
      <c r="EC40" s="20">
        <v>6</v>
      </c>
      <c r="ED40" s="61">
        <f t="shared" si="42"/>
        <v>0.6</v>
      </c>
      <c r="EE40" s="94" t="s">
        <v>210</v>
      </c>
      <c r="EF40" s="20">
        <v>0</v>
      </c>
      <c r="EG40" s="20">
        <v>0</v>
      </c>
      <c r="EH40" s="61" t="str">
        <f t="shared" si="43"/>
        <v/>
      </c>
      <c r="EI40" s="9"/>
      <c r="EJ40" s="20">
        <v>0</v>
      </c>
      <c r="EK40" s="20">
        <v>0</v>
      </c>
      <c r="EL40" s="61" t="str">
        <f t="shared" si="44"/>
        <v/>
      </c>
      <c r="EM40" s="9"/>
      <c r="EN40" s="20">
        <v>1</v>
      </c>
      <c r="EO40" s="20">
        <v>0</v>
      </c>
      <c r="EP40" s="61">
        <f t="shared" si="45"/>
        <v>0</v>
      </c>
      <c r="EQ40" s="9"/>
      <c r="ER40" s="20">
        <v>0</v>
      </c>
      <c r="ES40" s="20">
        <v>0</v>
      </c>
      <c r="ET40" s="61" t="str">
        <f t="shared" si="46"/>
        <v/>
      </c>
      <c r="EU40" s="9"/>
      <c r="EV40" s="9" t="s">
        <v>78</v>
      </c>
      <c r="EW40" s="9"/>
      <c r="EX40" s="9"/>
      <c r="EY40" s="9"/>
      <c r="EZ40" s="9"/>
      <c r="FA40" s="9"/>
      <c r="FB40" s="32"/>
      <c r="FC40" s="9" t="s">
        <v>78</v>
      </c>
      <c r="FD40" s="9"/>
      <c r="FE40" s="9"/>
      <c r="FF40" s="9"/>
      <c r="FG40" s="9"/>
      <c r="FH40" s="9"/>
      <c r="FI40" s="32"/>
      <c r="FJ40" s="9" t="s">
        <v>78</v>
      </c>
      <c r="FK40" s="9"/>
      <c r="FL40" s="9"/>
      <c r="FM40" s="9"/>
      <c r="FN40" s="9"/>
      <c r="FO40" s="9"/>
      <c r="FP40" s="9"/>
      <c r="FQ40" s="9" t="s">
        <v>78</v>
      </c>
      <c r="FR40" s="9"/>
      <c r="FS40" s="9"/>
      <c r="FT40" s="32"/>
      <c r="FU40" s="9" t="s">
        <v>78</v>
      </c>
      <c r="FV40" s="9"/>
      <c r="FW40" s="9"/>
      <c r="FX40" s="32"/>
      <c r="FY40" s="9" t="s">
        <v>78</v>
      </c>
      <c r="FZ40" s="9"/>
      <c r="GA40" s="9"/>
      <c r="GB40" s="154"/>
      <c r="GC40" s="158" t="str">
        <f t="shared" si="47"/>
        <v>対応済あり</v>
      </c>
      <c r="GD40" s="142" t="str">
        <f t="shared" si="48"/>
        <v>対応済あり</v>
      </c>
      <c r="GE40" s="161" t="s">
        <v>234</v>
      </c>
      <c r="GF40" s="147" t="s">
        <v>235</v>
      </c>
      <c r="GI40" s="153" t="str">
        <f t="shared" si="49"/>
        <v>OK</v>
      </c>
      <c r="GJ40" s="153" t="str">
        <f t="shared" si="50"/>
        <v>OK</v>
      </c>
    </row>
    <row r="41" spans="1:192" s="21" customFormat="1" ht="39">
      <c r="A41" s="18" t="s">
        <v>148</v>
      </c>
      <c r="B41" s="97" t="s">
        <v>149</v>
      </c>
      <c r="C41" s="9" t="s">
        <v>78</v>
      </c>
      <c r="D41" s="9" t="s">
        <v>79</v>
      </c>
      <c r="E41" s="94" t="s">
        <v>210</v>
      </c>
      <c r="F41" s="9" t="s">
        <v>78</v>
      </c>
      <c r="G41" s="9" t="s">
        <v>79</v>
      </c>
      <c r="H41" s="94" t="s">
        <v>210</v>
      </c>
      <c r="I41" s="9" t="s">
        <v>78</v>
      </c>
      <c r="J41" s="9" t="s">
        <v>79</v>
      </c>
      <c r="K41" s="94" t="s">
        <v>210</v>
      </c>
      <c r="L41" s="9" t="s">
        <v>78</v>
      </c>
      <c r="M41" s="9" t="s">
        <v>79</v>
      </c>
      <c r="N41" s="94" t="s">
        <v>210</v>
      </c>
      <c r="O41" s="94" t="s">
        <v>78</v>
      </c>
      <c r="P41" s="9" t="s">
        <v>79</v>
      </c>
      <c r="Q41" s="94" t="s">
        <v>208</v>
      </c>
      <c r="R41" s="77"/>
      <c r="S41" s="77"/>
      <c r="T41" s="77"/>
      <c r="U41" s="77"/>
      <c r="V41" s="77"/>
      <c r="W41" s="77"/>
      <c r="X41" s="94" t="s">
        <v>78</v>
      </c>
      <c r="Y41" s="9" t="s">
        <v>79</v>
      </c>
      <c r="Z41" s="94" t="s">
        <v>210</v>
      </c>
      <c r="AA41" s="94" t="s">
        <v>78</v>
      </c>
      <c r="AB41" s="9" t="s">
        <v>79</v>
      </c>
      <c r="AC41" s="94" t="s">
        <v>210</v>
      </c>
      <c r="AD41" s="9"/>
      <c r="AE41" s="9" t="s">
        <v>78</v>
      </c>
      <c r="AF41" s="9"/>
      <c r="AG41" s="57" t="str">
        <f t="shared" si="23"/>
        <v>○</v>
      </c>
      <c r="AH41" s="9"/>
      <c r="AI41" s="9" t="s">
        <v>78</v>
      </c>
      <c r="AJ41" s="57" t="str">
        <f t="shared" si="24"/>
        <v/>
      </c>
      <c r="AK41" s="32"/>
      <c r="AL41" s="94" t="s">
        <v>208</v>
      </c>
      <c r="AM41" s="9" t="s">
        <v>80</v>
      </c>
      <c r="AN41" s="9" t="s">
        <v>79</v>
      </c>
      <c r="AO41" s="9"/>
      <c r="AP41" s="9" t="s">
        <v>78</v>
      </c>
      <c r="AQ41" s="9" t="s">
        <v>79</v>
      </c>
      <c r="AR41" s="94" t="s">
        <v>208</v>
      </c>
      <c r="AS41" s="77"/>
      <c r="AT41" s="77"/>
      <c r="AU41" s="77"/>
      <c r="AV41" s="77"/>
      <c r="AW41" s="77"/>
      <c r="AX41" s="77"/>
      <c r="AY41" s="9" t="s">
        <v>78</v>
      </c>
      <c r="AZ41" s="9" t="s">
        <v>79</v>
      </c>
      <c r="BA41" s="94" t="s">
        <v>210</v>
      </c>
      <c r="BB41" s="9" t="s">
        <v>78</v>
      </c>
      <c r="BC41" s="9" t="s">
        <v>79</v>
      </c>
      <c r="BD41" s="94" t="s">
        <v>210</v>
      </c>
      <c r="BE41" s="9" t="s">
        <v>78</v>
      </c>
      <c r="BF41" s="9" t="s">
        <v>79</v>
      </c>
      <c r="BG41" s="94" t="s">
        <v>210</v>
      </c>
      <c r="BH41" s="20">
        <v>3</v>
      </c>
      <c r="BI41" s="20">
        <v>3</v>
      </c>
      <c r="BJ41" s="61">
        <f t="shared" si="25"/>
        <v>1</v>
      </c>
      <c r="BK41" s="94" t="s">
        <v>210</v>
      </c>
      <c r="BL41" s="20">
        <v>3</v>
      </c>
      <c r="BM41" s="20">
        <v>1</v>
      </c>
      <c r="BN41" s="61">
        <f t="shared" si="26"/>
        <v>0.33333333333333331</v>
      </c>
      <c r="BO41" s="94" t="s">
        <v>210</v>
      </c>
      <c r="BP41" s="20">
        <v>1</v>
      </c>
      <c r="BQ41" s="20">
        <v>1</v>
      </c>
      <c r="BR41" s="61">
        <f t="shared" si="27"/>
        <v>1</v>
      </c>
      <c r="BS41" s="94" t="s">
        <v>210</v>
      </c>
      <c r="BT41" s="20">
        <v>0</v>
      </c>
      <c r="BU41" s="20">
        <v>0</v>
      </c>
      <c r="BV41" s="61" t="str">
        <f t="shared" si="28"/>
        <v/>
      </c>
      <c r="BW41" s="9"/>
      <c r="BX41" s="20">
        <v>0</v>
      </c>
      <c r="BY41" s="20">
        <v>0</v>
      </c>
      <c r="BZ41" s="61" t="str">
        <f t="shared" si="29"/>
        <v/>
      </c>
      <c r="CA41" s="9"/>
      <c r="CB41" s="20">
        <v>0</v>
      </c>
      <c r="CC41" s="20">
        <v>0</v>
      </c>
      <c r="CD41" s="61" t="str">
        <f t="shared" si="30"/>
        <v/>
      </c>
      <c r="CE41" s="9"/>
      <c r="CF41" s="20">
        <v>0</v>
      </c>
      <c r="CG41" s="20">
        <v>0</v>
      </c>
      <c r="CH41" s="61" t="str">
        <f t="shared" si="31"/>
        <v/>
      </c>
      <c r="CI41" s="9"/>
      <c r="CJ41" s="20">
        <v>0</v>
      </c>
      <c r="CK41" s="20">
        <v>0</v>
      </c>
      <c r="CL41" s="61" t="str">
        <f t="shared" si="32"/>
        <v/>
      </c>
      <c r="CM41" s="9"/>
      <c r="CN41" s="20">
        <v>2</v>
      </c>
      <c r="CO41" s="20">
        <v>2</v>
      </c>
      <c r="CP41" s="61">
        <f t="shared" si="33"/>
        <v>1</v>
      </c>
      <c r="CQ41" s="94" t="s">
        <v>210</v>
      </c>
      <c r="CR41" s="20">
        <v>4</v>
      </c>
      <c r="CS41" s="20">
        <v>2</v>
      </c>
      <c r="CT41" s="61">
        <f t="shared" si="34"/>
        <v>0.5</v>
      </c>
      <c r="CU41" s="94" t="s">
        <v>210</v>
      </c>
      <c r="CV41" s="20">
        <v>3</v>
      </c>
      <c r="CW41" s="20">
        <v>3</v>
      </c>
      <c r="CX41" s="61">
        <f t="shared" si="35"/>
        <v>1</v>
      </c>
      <c r="CY41" s="94" t="s">
        <v>210</v>
      </c>
      <c r="CZ41" s="20">
        <v>88</v>
      </c>
      <c r="DA41" s="20">
        <v>0</v>
      </c>
      <c r="DB41" s="61">
        <f t="shared" si="36"/>
        <v>0</v>
      </c>
      <c r="DC41" s="9"/>
      <c r="DD41" s="20">
        <v>0</v>
      </c>
      <c r="DE41" s="20">
        <v>0</v>
      </c>
      <c r="DF41" s="61" t="str">
        <f t="shared" si="37"/>
        <v/>
      </c>
      <c r="DG41" s="9"/>
      <c r="DH41" s="20">
        <v>0</v>
      </c>
      <c r="DI41" s="20">
        <v>0</v>
      </c>
      <c r="DJ41" s="61" t="str">
        <f t="shared" si="38"/>
        <v/>
      </c>
      <c r="DK41" s="9"/>
      <c r="DL41" s="20">
        <v>2</v>
      </c>
      <c r="DM41" s="20">
        <v>0</v>
      </c>
      <c r="DN41" s="61">
        <f t="shared" si="39"/>
        <v>0</v>
      </c>
      <c r="DO41" s="9"/>
      <c r="DP41" s="20">
        <v>7</v>
      </c>
      <c r="DQ41" s="20">
        <v>7</v>
      </c>
      <c r="DR41" s="61">
        <f t="shared" si="40"/>
        <v>1</v>
      </c>
      <c r="DS41" s="94" t="s">
        <v>210</v>
      </c>
      <c r="DT41" s="83"/>
      <c r="DU41" s="83"/>
      <c r="DV41" s="84"/>
      <c r="DW41" s="77"/>
      <c r="DX41" s="20">
        <v>2</v>
      </c>
      <c r="DY41" s="20">
        <v>2</v>
      </c>
      <c r="DZ41" s="61">
        <f t="shared" si="41"/>
        <v>1</v>
      </c>
      <c r="EA41" s="94" t="s">
        <v>210</v>
      </c>
      <c r="EB41" s="20">
        <v>2</v>
      </c>
      <c r="EC41" s="20">
        <v>1</v>
      </c>
      <c r="ED41" s="61">
        <f t="shared" si="42"/>
        <v>0.5</v>
      </c>
      <c r="EE41" s="94" t="s">
        <v>210</v>
      </c>
      <c r="EF41" s="20">
        <v>0</v>
      </c>
      <c r="EG41" s="20">
        <v>0</v>
      </c>
      <c r="EH41" s="61" t="str">
        <f t="shared" si="43"/>
        <v/>
      </c>
      <c r="EI41" s="9"/>
      <c r="EJ41" s="20">
        <v>0</v>
      </c>
      <c r="EK41" s="20">
        <v>0</v>
      </c>
      <c r="EL41" s="61" t="str">
        <f t="shared" si="44"/>
        <v/>
      </c>
      <c r="EM41" s="9"/>
      <c r="EN41" s="20">
        <v>2</v>
      </c>
      <c r="EO41" s="20">
        <v>2</v>
      </c>
      <c r="EP41" s="61">
        <f t="shared" si="45"/>
        <v>1</v>
      </c>
      <c r="EQ41" s="94" t="s">
        <v>210</v>
      </c>
      <c r="ER41" s="20">
        <v>0</v>
      </c>
      <c r="ES41" s="20">
        <v>0</v>
      </c>
      <c r="ET41" s="61" t="str">
        <f t="shared" si="46"/>
        <v/>
      </c>
      <c r="EU41" s="9"/>
      <c r="EV41" s="9" t="s">
        <v>78</v>
      </c>
      <c r="EW41" s="9"/>
      <c r="EX41" s="9"/>
      <c r="EY41" s="9"/>
      <c r="EZ41" s="9"/>
      <c r="FA41" s="9"/>
      <c r="FB41" s="32"/>
      <c r="FC41" s="9" t="s">
        <v>78</v>
      </c>
      <c r="FD41" s="9"/>
      <c r="FE41" s="9"/>
      <c r="FF41" s="9"/>
      <c r="FG41" s="9"/>
      <c r="FH41" s="9"/>
      <c r="FI41" s="32"/>
      <c r="FJ41" s="9" t="s">
        <v>78</v>
      </c>
      <c r="FK41" s="9"/>
      <c r="FL41" s="9"/>
      <c r="FM41" s="9"/>
      <c r="FN41" s="9"/>
      <c r="FO41" s="9"/>
      <c r="FP41" s="9"/>
      <c r="FQ41" s="9" t="s">
        <v>78</v>
      </c>
      <c r="FR41" s="9"/>
      <c r="FS41" s="9"/>
      <c r="FT41" s="32"/>
      <c r="FU41" s="9" t="s">
        <v>78</v>
      </c>
      <c r="FV41" s="9"/>
      <c r="FW41" s="9"/>
      <c r="FX41" s="32"/>
      <c r="FY41" s="9" t="s">
        <v>78</v>
      </c>
      <c r="FZ41" s="9"/>
      <c r="GA41" s="9"/>
      <c r="GB41" s="154"/>
      <c r="GC41" s="158" t="str">
        <f t="shared" si="47"/>
        <v>対応済あり</v>
      </c>
      <c r="GD41" s="142" t="str">
        <f t="shared" si="48"/>
        <v>対応済あり</v>
      </c>
      <c r="GE41" s="161" t="s">
        <v>232</v>
      </c>
      <c r="GF41" s="147" t="s">
        <v>235</v>
      </c>
      <c r="GI41" s="153" t="str">
        <f t="shared" si="49"/>
        <v>OK</v>
      </c>
      <c r="GJ41" s="153" t="str">
        <f t="shared" si="50"/>
        <v>OK</v>
      </c>
    </row>
    <row r="42" spans="1:192" s="21" customFormat="1" ht="65">
      <c r="A42" s="18" t="s">
        <v>150</v>
      </c>
      <c r="B42" s="97" t="s">
        <v>151</v>
      </c>
      <c r="C42" s="9" t="s">
        <v>78</v>
      </c>
      <c r="D42" s="9" t="s">
        <v>79</v>
      </c>
      <c r="E42" s="94" t="s">
        <v>210</v>
      </c>
      <c r="F42" s="9" t="s">
        <v>78</v>
      </c>
      <c r="G42" s="9" t="s">
        <v>79</v>
      </c>
      <c r="H42" s="94" t="s">
        <v>210</v>
      </c>
      <c r="I42" s="9" t="s">
        <v>78</v>
      </c>
      <c r="J42" s="9" t="s">
        <v>79</v>
      </c>
      <c r="K42" s="94" t="s">
        <v>210</v>
      </c>
      <c r="L42" s="9" t="s">
        <v>78</v>
      </c>
      <c r="M42" s="9" t="s">
        <v>79</v>
      </c>
      <c r="N42" s="94" t="s">
        <v>210</v>
      </c>
      <c r="O42" s="9" t="s">
        <v>78</v>
      </c>
      <c r="P42" s="9" t="s">
        <v>79</v>
      </c>
      <c r="Q42" s="94" t="s">
        <v>210</v>
      </c>
      <c r="R42" s="125"/>
      <c r="S42" s="125"/>
      <c r="T42" s="125"/>
      <c r="U42" s="125"/>
      <c r="V42" s="125"/>
      <c r="W42" s="125"/>
      <c r="X42" s="9" t="s">
        <v>78</v>
      </c>
      <c r="Y42" s="9" t="s">
        <v>79</v>
      </c>
      <c r="Z42" s="94" t="s">
        <v>210</v>
      </c>
      <c r="AA42" s="9" t="s">
        <v>78</v>
      </c>
      <c r="AB42" s="9" t="s">
        <v>79</v>
      </c>
      <c r="AC42" s="94" t="s">
        <v>210</v>
      </c>
      <c r="AD42" s="9"/>
      <c r="AE42" s="9"/>
      <c r="AF42" s="9" t="s">
        <v>78</v>
      </c>
      <c r="AG42" s="126" t="str">
        <f t="shared" si="23"/>
        <v/>
      </c>
      <c r="AH42" s="9"/>
      <c r="AI42" s="9" t="s">
        <v>78</v>
      </c>
      <c r="AJ42" s="126" t="str">
        <f t="shared" si="24"/>
        <v/>
      </c>
      <c r="AK42" s="32"/>
      <c r="AL42" s="9"/>
      <c r="AM42" s="9" t="s">
        <v>80</v>
      </c>
      <c r="AN42" s="9" t="s">
        <v>79</v>
      </c>
      <c r="AO42" s="9"/>
      <c r="AP42" s="9" t="s">
        <v>78</v>
      </c>
      <c r="AQ42" s="9" t="s">
        <v>79</v>
      </c>
      <c r="AR42" s="94" t="s">
        <v>210</v>
      </c>
      <c r="AS42" s="125"/>
      <c r="AT42" s="125"/>
      <c r="AU42" s="125"/>
      <c r="AV42" s="125"/>
      <c r="AW42" s="125"/>
      <c r="AX42" s="125"/>
      <c r="AY42" s="9" t="s">
        <v>78</v>
      </c>
      <c r="AZ42" s="9" t="s">
        <v>79</v>
      </c>
      <c r="BA42" s="94" t="s">
        <v>210</v>
      </c>
      <c r="BB42" s="9" t="s">
        <v>117</v>
      </c>
      <c r="BC42" s="9" t="s">
        <v>79</v>
      </c>
      <c r="BD42" s="94" t="s">
        <v>210</v>
      </c>
      <c r="BE42" s="9" t="s">
        <v>78</v>
      </c>
      <c r="BF42" s="9" t="s">
        <v>79</v>
      </c>
      <c r="BG42" s="94" t="s">
        <v>210</v>
      </c>
      <c r="BH42" s="20">
        <v>2</v>
      </c>
      <c r="BI42" s="20">
        <v>2</v>
      </c>
      <c r="BJ42" s="127">
        <f t="shared" si="25"/>
        <v>1</v>
      </c>
      <c r="BK42" s="94" t="s">
        <v>209</v>
      </c>
      <c r="BL42" s="20">
        <v>6</v>
      </c>
      <c r="BM42" s="20">
        <v>6</v>
      </c>
      <c r="BN42" s="127">
        <f t="shared" si="26"/>
        <v>1</v>
      </c>
      <c r="BO42" s="94" t="s">
        <v>210</v>
      </c>
      <c r="BP42" s="20">
        <v>0</v>
      </c>
      <c r="BQ42" s="20">
        <v>0</v>
      </c>
      <c r="BR42" s="127" t="str">
        <f t="shared" si="27"/>
        <v/>
      </c>
      <c r="BS42" s="9"/>
      <c r="BT42" s="20">
        <v>0</v>
      </c>
      <c r="BU42" s="20">
        <v>0</v>
      </c>
      <c r="BV42" s="127" t="str">
        <f t="shared" si="28"/>
        <v/>
      </c>
      <c r="BW42" s="9"/>
      <c r="BX42" s="20">
        <v>0</v>
      </c>
      <c r="BY42" s="20">
        <v>0</v>
      </c>
      <c r="BZ42" s="127" t="str">
        <f t="shared" si="29"/>
        <v/>
      </c>
      <c r="CA42" s="9"/>
      <c r="CB42" s="20">
        <v>0</v>
      </c>
      <c r="CC42" s="20">
        <v>0</v>
      </c>
      <c r="CD42" s="127" t="str">
        <f t="shared" si="30"/>
        <v/>
      </c>
      <c r="CE42" s="9"/>
      <c r="CF42" s="20">
        <v>0</v>
      </c>
      <c r="CG42" s="20">
        <v>0</v>
      </c>
      <c r="CH42" s="127" t="str">
        <f t="shared" si="31"/>
        <v/>
      </c>
      <c r="CI42" s="9"/>
      <c r="CJ42" s="20">
        <v>0</v>
      </c>
      <c r="CK42" s="20">
        <v>0</v>
      </c>
      <c r="CL42" s="127" t="str">
        <f t="shared" si="32"/>
        <v/>
      </c>
      <c r="CM42" s="9"/>
      <c r="CN42" s="20">
        <v>1</v>
      </c>
      <c r="CO42" s="20">
        <v>1</v>
      </c>
      <c r="CP42" s="127">
        <f t="shared" si="33"/>
        <v>1</v>
      </c>
      <c r="CQ42" s="94" t="s">
        <v>209</v>
      </c>
      <c r="CR42" s="20">
        <v>0</v>
      </c>
      <c r="CS42" s="20">
        <v>0</v>
      </c>
      <c r="CT42" s="127" t="str">
        <f t="shared" si="34"/>
        <v/>
      </c>
      <c r="CU42" s="9"/>
      <c r="CV42" s="20">
        <v>0</v>
      </c>
      <c r="CW42" s="20">
        <v>0</v>
      </c>
      <c r="CX42" s="127" t="str">
        <f t="shared" si="35"/>
        <v/>
      </c>
      <c r="CY42" s="9"/>
      <c r="CZ42" s="20">
        <v>32</v>
      </c>
      <c r="DA42" s="20">
        <v>32</v>
      </c>
      <c r="DB42" s="127">
        <f t="shared" si="36"/>
        <v>1</v>
      </c>
      <c r="DC42" s="94" t="s">
        <v>210</v>
      </c>
      <c r="DD42" s="20">
        <v>0</v>
      </c>
      <c r="DE42" s="20">
        <v>0</v>
      </c>
      <c r="DF42" s="127" t="str">
        <f t="shared" si="37"/>
        <v/>
      </c>
      <c r="DG42" s="9"/>
      <c r="DH42" s="20">
        <v>0</v>
      </c>
      <c r="DI42" s="20">
        <v>0</v>
      </c>
      <c r="DJ42" s="127" t="str">
        <f t="shared" si="38"/>
        <v/>
      </c>
      <c r="DK42" s="9"/>
      <c r="DL42" s="20">
        <v>1</v>
      </c>
      <c r="DM42" s="20">
        <v>1</v>
      </c>
      <c r="DN42" s="127">
        <f t="shared" si="39"/>
        <v>1</v>
      </c>
      <c r="DO42" s="94" t="s">
        <v>210</v>
      </c>
      <c r="DP42" s="20">
        <v>7</v>
      </c>
      <c r="DQ42" s="20">
        <v>6</v>
      </c>
      <c r="DR42" s="127">
        <f t="shared" si="40"/>
        <v>0.8571428571428571</v>
      </c>
      <c r="DS42" s="94" t="s">
        <v>210</v>
      </c>
      <c r="DT42" s="128"/>
      <c r="DU42" s="128"/>
      <c r="DV42" s="129"/>
      <c r="DW42" s="125"/>
      <c r="DX42" s="20">
        <v>2</v>
      </c>
      <c r="DY42" s="20">
        <v>2</v>
      </c>
      <c r="DZ42" s="127">
        <f t="shared" si="41"/>
        <v>1</v>
      </c>
      <c r="EA42" s="94" t="s">
        <v>210</v>
      </c>
      <c r="EB42" s="20">
        <v>4</v>
      </c>
      <c r="EC42" s="20">
        <v>4</v>
      </c>
      <c r="ED42" s="127">
        <f t="shared" si="42"/>
        <v>1</v>
      </c>
      <c r="EE42" s="94" t="s">
        <v>210</v>
      </c>
      <c r="EF42" s="20">
        <v>0</v>
      </c>
      <c r="EG42" s="20">
        <v>0</v>
      </c>
      <c r="EH42" s="127" t="str">
        <f t="shared" si="43"/>
        <v/>
      </c>
      <c r="EI42" s="9"/>
      <c r="EJ42" s="20">
        <v>1</v>
      </c>
      <c r="EK42" s="20">
        <v>1</v>
      </c>
      <c r="EL42" s="127">
        <f t="shared" si="44"/>
        <v>1</v>
      </c>
      <c r="EM42" s="94" t="s">
        <v>210</v>
      </c>
      <c r="EN42" s="20">
        <v>10</v>
      </c>
      <c r="EO42" s="20">
        <v>4</v>
      </c>
      <c r="EP42" s="127">
        <f t="shared" si="45"/>
        <v>0.4</v>
      </c>
      <c r="EQ42" s="94" t="s">
        <v>210</v>
      </c>
      <c r="ER42" s="20">
        <v>0</v>
      </c>
      <c r="ES42" s="20">
        <v>0</v>
      </c>
      <c r="ET42" s="127" t="str">
        <f t="shared" si="46"/>
        <v/>
      </c>
      <c r="EU42" s="9"/>
      <c r="EV42" s="9" t="s">
        <v>78</v>
      </c>
      <c r="EW42" s="9"/>
      <c r="EX42" s="9"/>
      <c r="EY42" s="9"/>
      <c r="EZ42" s="9"/>
      <c r="FA42" s="9"/>
      <c r="FB42" s="32"/>
      <c r="FC42" s="9" t="s">
        <v>78</v>
      </c>
      <c r="FD42" s="9"/>
      <c r="FE42" s="9"/>
      <c r="FF42" s="9"/>
      <c r="FG42" s="9"/>
      <c r="FH42" s="9"/>
      <c r="FI42" s="32"/>
      <c r="FJ42" s="9"/>
      <c r="FK42" s="9"/>
      <c r="FL42" s="9"/>
      <c r="FM42" s="9"/>
      <c r="FN42" s="9"/>
      <c r="FO42" s="9" t="s">
        <v>78</v>
      </c>
      <c r="FP42" s="9" t="s">
        <v>198</v>
      </c>
      <c r="FQ42" s="9" t="s">
        <v>78</v>
      </c>
      <c r="FR42" s="9"/>
      <c r="FS42" s="9"/>
      <c r="FT42" s="32"/>
      <c r="FU42" s="9" t="s">
        <v>78</v>
      </c>
      <c r="FV42" s="9"/>
      <c r="FW42" s="9"/>
      <c r="FX42" s="32"/>
      <c r="FY42" s="9"/>
      <c r="FZ42" s="9"/>
      <c r="GA42" s="9"/>
      <c r="GB42" s="154"/>
      <c r="GC42" s="158" t="str">
        <f t="shared" si="47"/>
        <v>対応済あり</v>
      </c>
      <c r="GD42" s="142" t="str">
        <f t="shared" si="48"/>
        <v>対応済あり</v>
      </c>
      <c r="GE42" s="161" t="s">
        <v>232</v>
      </c>
      <c r="GF42" s="147" t="s">
        <v>235</v>
      </c>
      <c r="GI42" s="153" t="str">
        <f t="shared" si="49"/>
        <v>OK</v>
      </c>
      <c r="GJ42" s="153" t="str">
        <f t="shared" si="50"/>
        <v>OK</v>
      </c>
    </row>
    <row r="43" spans="1:192" s="21" customFormat="1" ht="120.65" customHeight="1">
      <c r="A43" s="18" t="s">
        <v>207</v>
      </c>
      <c r="B43" s="100" t="s">
        <v>152</v>
      </c>
      <c r="C43" s="31" t="s">
        <v>78</v>
      </c>
      <c r="D43" s="31" t="s">
        <v>79</v>
      </c>
      <c r="E43" s="98" t="s">
        <v>222</v>
      </c>
      <c r="F43" s="31" t="s">
        <v>78</v>
      </c>
      <c r="G43" s="31" t="s">
        <v>79</v>
      </c>
      <c r="H43" s="98" t="s">
        <v>222</v>
      </c>
      <c r="I43" s="31" t="s">
        <v>78</v>
      </c>
      <c r="J43" s="31" t="s">
        <v>79</v>
      </c>
      <c r="K43" s="98" t="s">
        <v>222</v>
      </c>
      <c r="L43" s="31" t="s">
        <v>78</v>
      </c>
      <c r="M43" s="31" t="s">
        <v>79</v>
      </c>
      <c r="N43" s="98" t="s">
        <v>222</v>
      </c>
      <c r="O43" s="31" t="s">
        <v>78</v>
      </c>
      <c r="P43" s="31" t="s">
        <v>79</v>
      </c>
      <c r="Q43" s="98" t="s">
        <v>222</v>
      </c>
      <c r="R43" s="81"/>
      <c r="S43" s="81"/>
      <c r="T43" s="81"/>
      <c r="U43" s="81"/>
      <c r="V43" s="81"/>
      <c r="W43" s="81"/>
      <c r="X43" s="31" t="s">
        <v>78</v>
      </c>
      <c r="Y43" s="31" t="s">
        <v>79</v>
      </c>
      <c r="Z43" s="98" t="s">
        <v>214</v>
      </c>
      <c r="AA43" s="31" t="s">
        <v>78</v>
      </c>
      <c r="AB43" s="31" t="s">
        <v>79</v>
      </c>
      <c r="AC43" s="98" t="s">
        <v>214</v>
      </c>
      <c r="AD43" s="98"/>
      <c r="AE43" s="98" t="s">
        <v>78</v>
      </c>
      <c r="AF43" s="31"/>
      <c r="AG43" s="60" t="str">
        <f t="shared" si="23"/>
        <v>○</v>
      </c>
      <c r="AH43" s="31"/>
      <c r="AI43" s="98" t="s">
        <v>78</v>
      </c>
      <c r="AJ43" s="60" t="str">
        <f t="shared" si="24"/>
        <v/>
      </c>
      <c r="AK43" s="51"/>
      <c r="AL43" s="98" t="s">
        <v>214</v>
      </c>
      <c r="AM43" s="31" t="s">
        <v>80</v>
      </c>
      <c r="AN43" s="31" t="s">
        <v>79</v>
      </c>
      <c r="AO43" s="31"/>
      <c r="AP43" s="31" t="s">
        <v>78</v>
      </c>
      <c r="AQ43" s="31" t="s">
        <v>79</v>
      </c>
      <c r="AR43" s="98" t="s">
        <v>214</v>
      </c>
      <c r="AS43" s="81"/>
      <c r="AT43" s="81"/>
      <c r="AU43" s="81"/>
      <c r="AV43" s="81"/>
      <c r="AW43" s="81"/>
      <c r="AX43" s="81"/>
      <c r="AY43" s="31" t="s">
        <v>78</v>
      </c>
      <c r="AZ43" s="31" t="s">
        <v>79</v>
      </c>
      <c r="BA43" s="98" t="s">
        <v>222</v>
      </c>
      <c r="BB43" s="31" t="s">
        <v>78</v>
      </c>
      <c r="BC43" s="31" t="s">
        <v>79</v>
      </c>
      <c r="BD43" s="98" t="s">
        <v>223</v>
      </c>
      <c r="BE43" s="31" t="s">
        <v>78</v>
      </c>
      <c r="BF43" s="31" t="s">
        <v>79</v>
      </c>
      <c r="BG43" s="98" t="s">
        <v>222</v>
      </c>
      <c r="BH43" s="30">
        <v>3</v>
      </c>
      <c r="BI43" s="30">
        <v>3</v>
      </c>
      <c r="BJ43" s="64">
        <f t="shared" si="25"/>
        <v>1</v>
      </c>
      <c r="BK43" s="98" t="s">
        <v>214</v>
      </c>
      <c r="BL43" s="30">
        <v>2</v>
      </c>
      <c r="BM43" s="30">
        <v>2</v>
      </c>
      <c r="BN43" s="64">
        <f t="shared" si="26"/>
        <v>1</v>
      </c>
      <c r="BO43" s="98" t="s">
        <v>214</v>
      </c>
      <c r="BP43" s="30">
        <v>2</v>
      </c>
      <c r="BQ43" s="30">
        <v>2</v>
      </c>
      <c r="BR43" s="64">
        <f t="shared" si="27"/>
        <v>1</v>
      </c>
      <c r="BS43" s="98" t="s">
        <v>214</v>
      </c>
      <c r="BT43" s="30">
        <v>1</v>
      </c>
      <c r="BU43" s="30">
        <v>0</v>
      </c>
      <c r="BV43" s="64">
        <f t="shared" si="28"/>
        <v>0</v>
      </c>
      <c r="BW43" s="98" t="s">
        <v>214</v>
      </c>
      <c r="BX43" s="30">
        <v>4</v>
      </c>
      <c r="BY43" s="30">
        <v>3</v>
      </c>
      <c r="BZ43" s="64">
        <f t="shared" si="29"/>
        <v>0.75</v>
      </c>
      <c r="CA43" s="98" t="s">
        <v>214</v>
      </c>
      <c r="CB43" s="30">
        <v>0</v>
      </c>
      <c r="CC43" s="30">
        <v>0</v>
      </c>
      <c r="CD43" s="64" t="str">
        <f t="shared" si="30"/>
        <v/>
      </c>
      <c r="CE43" s="31"/>
      <c r="CF43" s="30">
        <v>6</v>
      </c>
      <c r="CG43" s="30">
        <v>6</v>
      </c>
      <c r="CH43" s="64">
        <f t="shared" si="31"/>
        <v>1</v>
      </c>
      <c r="CI43" s="98" t="s">
        <v>214</v>
      </c>
      <c r="CJ43" s="30">
        <v>1</v>
      </c>
      <c r="CK43" s="30">
        <v>1</v>
      </c>
      <c r="CL43" s="64">
        <f t="shared" si="32"/>
        <v>1</v>
      </c>
      <c r="CM43" s="98" t="s">
        <v>214</v>
      </c>
      <c r="CN43" s="30">
        <v>2</v>
      </c>
      <c r="CO43" s="30">
        <v>2</v>
      </c>
      <c r="CP43" s="64">
        <f t="shared" si="33"/>
        <v>1</v>
      </c>
      <c r="CQ43" s="98" t="s">
        <v>214</v>
      </c>
      <c r="CR43" s="30">
        <v>1</v>
      </c>
      <c r="CS43" s="30">
        <v>0</v>
      </c>
      <c r="CT43" s="64">
        <f t="shared" si="34"/>
        <v>0</v>
      </c>
      <c r="CU43" s="31"/>
      <c r="CV43" s="30">
        <v>7</v>
      </c>
      <c r="CW43" s="30">
        <v>2</v>
      </c>
      <c r="CX43" s="64">
        <f t="shared" si="35"/>
        <v>0.2857142857142857</v>
      </c>
      <c r="CY43" s="98" t="s">
        <v>214</v>
      </c>
      <c r="CZ43" s="30">
        <v>110</v>
      </c>
      <c r="DA43" s="30">
        <v>110</v>
      </c>
      <c r="DB43" s="64">
        <f t="shared" si="36"/>
        <v>1</v>
      </c>
      <c r="DC43" s="98" t="s">
        <v>214</v>
      </c>
      <c r="DD43" s="30">
        <v>1</v>
      </c>
      <c r="DE43" s="30">
        <v>1</v>
      </c>
      <c r="DF43" s="64">
        <f t="shared" si="37"/>
        <v>1</v>
      </c>
      <c r="DG43" s="98" t="s">
        <v>214</v>
      </c>
      <c r="DH43" s="30">
        <v>0</v>
      </c>
      <c r="DI43" s="30">
        <v>0</v>
      </c>
      <c r="DJ43" s="64" t="str">
        <f t="shared" si="38"/>
        <v/>
      </c>
      <c r="DK43" s="31"/>
      <c r="DL43" s="30">
        <v>1</v>
      </c>
      <c r="DM43" s="30">
        <v>0</v>
      </c>
      <c r="DN43" s="64">
        <f t="shared" si="39"/>
        <v>0</v>
      </c>
      <c r="DO43" s="31"/>
      <c r="DP43" s="30">
        <v>5</v>
      </c>
      <c r="DQ43" s="30">
        <v>2</v>
      </c>
      <c r="DR43" s="64">
        <f t="shared" si="40"/>
        <v>0.4</v>
      </c>
      <c r="DS43" s="98" t="s">
        <v>214</v>
      </c>
      <c r="DT43" s="89"/>
      <c r="DU43" s="89"/>
      <c r="DV43" s="90"/>
      <c r="DW43" s="81"/>
      <c r="DX43" s="30">
        <v>3</v>
      </c>
      <c r="DY43" s="30">
        <v>3</v>
      </c>
      <c r="DZ43" s="64">
        <f t="shared" si="41"/>
        <v>1</v>
      </c>
      <c r="EA43" s="98" t="s">
        <v>214</v>
      </c>
      <c r="EB43" s="30">
        <v>2</v>
      </c>
      <c r="EC43" s="30">
        <v>1</v>
      </c>
      <c r="ED43" s="64">
        <f t="shared" si="42"/>
        <v>0.5</v>
      </c>
      <c r="EE43" s="98" t="s">
        <v>214</v>
      </c>
      <c r="EF43" s="30">
        <v>0</v>
      </c>
      <c r="EG43" s="30">
        <v>0</v>
      </c>
      <c r="EH43" s="64" t="str">
        <f t="shared" si="43"/>
        <v/>
      </c>
      <c r="EI43" s="31"/>
      <c r="EJ43" s="30">
        <v>0</v>
      </c>
      <c r="EK43" s="30">
        <v>0</v>
      </c>
      <c r="EL43" s="64" t="str">
        <f t="shared" si="44"/>
        <v/>
      </c>
      <c r="EM43" s="31"/>
      <c r="EN43" s="30">
        <v>7</v>
      </c>
      <c r="EO43" s="30">
        <v>5</v>
      </c>
      <c r="EP43" s="64">
        <f t="shared" si="45"/>
        <v>0.7142857142857143</v>
      </c>
      <c r="EQ43" s="98" t="s">
        <v>214</v>
      </c>
      <c r="ER43" s="30">
        <v>0</v>
      </c>
      <c r="ES43" s="30">
        <v>0</v>
      </c>
      <c r="ET43" s="64" t="str">
        <f t="shared" si="46"/>
        <v/>
      </c>
      <c r="EU43" s="31"/>
      <c r="EV43" s="31" t="s">
        <v>78</v>
      </c>
      <c r="EW43" s="31"/>
      <c r="EX43" s="31"/>
      <c r="EY43" s="31"/>
      <c r="EZ43" s="31"/>
      <c r="FA43" s="31"/>
      <c r="FB43" s="51"/>
      <c r="FC43" s="31" t="s">
        <v>78</v>
      </c>
      <c r="FD43" s="31"/>
      <c r="FE43" s="31"/>
      <c r="FF43" s="31"/>
      <c r="FG43" s="31"/>
      <c r="FH43" s="31"/>
      <c r="FI43" s="51"/>
      <c r="FJ43" s="31" t="s">
        <v>78</v>
      </c>
      <c r="FK43" s="31"/>
      <c r="FL43" s="31"/>
      <c r="FM43" s="31"/>
      <c r="FN43" s="31"/>
      <c r="FO43" s="31"/>
      <c r="FP43" s="31"/>
      <c r="FQ43" s="31" t="s">
        <v>78</v>
      </c>
      <c r="FR43" s="31"/>
      <c r="FS43" s="31"/>
      <c r="FT43" s="51"/>
      <c r="FU43" s="31" t="s">
        <v>78</v>
      </c>
      <c r="FV43" s="31"/>
      <c r="FW43" s="31"/>
      <c r="FX43" s="51"/>
      <c r="FY43" s="31"/>
      <c r="FZ43" s="31" t="s">
        <v>78</v>
      </c>
      <c r="GA43" s="31"/>
      <c r="GB43" s="155"/>
      <c r="GC43" s="158" t="str">
        <f t="shared" si="47"/>
        <v>対応済あり</v>
      </c>
      <c r="GD43" s="142" t="str">
        <f t="shared" si="48"/>
        <v>対応済あり</v>
      </c>
      <c r="GE43" s="161" t="s">
        <v>231</v>
      </c>
      <c r="GF43" s="147" t="s">
        <v>235</v>
      </c>
      <c r="GI43" s="153" t="str">
        <f t="shared" si="49"/>
        <v>OK</v>
      </c>
      <c r="GJ43" s="153" t="str">
        <f t="shared" si="50"/>
        <v>OK</v>
      </c>
    </row>
    <row r="44" spans="1:192" s="21" customFormat="1" ht="134.25" customHeight="1">
      <c r="A44" s="18" t="s">
        <v>153</v>
      </c>
      <c r="B44" s="97" t="s">
        <v>154</v>
      </c>
      <c r="C44" s="9" t="s">
        <v>78</v>
      </c>
      <c r="D44" s="9" t="s">
        <v>79</v>
      </c>
      <c r="E44" s="94" t="s">
        <v>208</v>
      </c>
      <c r="F44" s="9" t="s">
        <v>78</v>
      </c>
      <c r="G44" s="9" t="s">
        <v>79</v>
      </c>
      <c r="H44" s="94" t="s">
        <v>208</v>
      </c>
      <c r="I44" s="9" t="s">
        <v>78</v>
      </c>
      <c r="J44" s="9" t="s">
        <v>79</v>
      </c>
      <c r="K44" s="94" t="s">
        <v>208</v>
      </c>
      <c r="L44" s="9" t="s">
        <v>78</v>
      </c>
      <c r="M44" s="9" t="s">
        <v>79</v>
      </c>
      <c r="N44" s="94" t="s">
        <v>210</v>
      </c>
      <c r="O44" s="9" t="s">
        <v>78</v>
      </c>
      <c r="P44" s="9"/>
      <c r="Q44" s="94" t="s">
        <v>210</v>
      </c>
      <c r="R44" s="77"/>
      <c r="S44" s="77"/>
      <c r="T44" s="77"/>
      <c r="U44" s="77"/>
      <c r="V44" s="77"/>
      <c r="W44" s="77"/>
      <c r="X44" s="9" t="s">
        <v>78</v>
      </c>
      <c r="Y44" s="9" t="s">
        <v>79</v>
      </c>
      <c r="Z44" s="94" t="s">
        <v>208</v>
      </c>
      <c r="AA44" s="9" t="s">
        <v>80</v>
      </c>
      <c r="AB44" s="9" t="s">
        <v>79</v>
      </c>
      <c r="AC44" s="9"/>
      <c r="AD44" s="9"/>
      <c r="AE44" s="9"/>
      <c r="AF44" s="9" t="s">
        <v>78</v>
      </c>
      <c r="AG44" s="57" t="str">
        <f t="shared" si="23"/>
        <v/>
      </c>
      <c r="AH44" s="9" t="s">
        <v>78</v>
      </c>
      <c r="AI44" s="9"/>
      <c r="AJ44" s="57" t="str">
        <f t="shared" si="24"/>
        <v>○</v>
      </c>
      <c r="AK44" s="32" t="s">
        <v>85</v>
      </c>
      <c r="AL44" s="94" t="s">
        <v>208</v>
      </c>
      <c r="AM44" s="9" t="s">
        <v>80</v>
      </c>
      <c r="AN44" s="9" t="s">
        <v>79</v>
      </c>
      <c r="AO44" s="9"/>
      <c r="AP44" s="9" t="s">
        <v>78</v>
      </c>
      <c r="AQ44" s="9" t="s">
        <v>79</v>
      </c>
      <c r="AR44" s="94" t="s">
        <v>210</v>
      </c>
      <c r="AS44" s="77"/>
      <c r="AT44" s="77"/>
      <c r="AU44" s="77"/>
      <c r="AV44" s="77"/>
      <c r="AW44" s="77"/>
      <c r="AX44" s="77"/>
      <c r="AY44" s="9" t="s">
        <v>78</v>
      </c>
      <c r="AZ44" s="9" t="s">
        <v>79</v>
      </c>
      <c r="BA44" s="94" t="s">
        <v>208</v>
      </c>
      <c r="BB44" s="9" t="s">
        <v>78</v>
      </c>
      <c r="BC44" s="9" t="s">
        <v>79</v>
      </c>
      <c r="BD44" s="94" t="s">
        <v>208</v>
      </c>
      <c r="BE44" s="9" t="s">
        <v>78</v>
      </c>
      <c r="BF44" s="9" t="s">
        <v>79</v>
      </c>
      <c r="BG44" s="94" t="s">
        <v>210</v>
      </c>
      <c r="BH44" s="20">
        <v>7</v>
      </c>
      <c r="BI44" s="20">
        <v>7</v>
      </c>
      <c r="BJ44" s="61">
        <f t="shared" si="25"/>
        <v>1</v>
      </c>
      <c r="BK44" s="94" t="s">
        <v>210</v>
      </c>
      <c r="BL44" s="20">
        <v>15</v>
      </c>
      <c r="BM44" s="20">
        <v>15</v>
      </c>
      <c r="BN44" s="61">
        <f t="shared" si="26"/>
        <v>1</v>
      </c>
      <c r="BO44" s="94" t="s">
        <v>210</v>
      </c>
      <c r="BP44" s="20">
        <v>3</v>
      </c>
      <c r="BQ44" s="20">
        <v>3</v>
      </c>
      <c r="BR44" s="61">
        <f t="shared" si="27"/>
        <v>1</v>
      </c>
      <c r="BS44" s="94" t="s">
        <v>210</v>
      </c>
      <c r="BT44" s="20">
        <v>0</v>
      </c>
      <c r="BU44" s="20">
        <v>0</v>
      </c>
      <c r="BV44" s="61" t="str">
        <f t="shared" si="28"/>
        <v/>
      </c>
      <c r="BW44" s="9"/>
      <c r="BX44" s="20">
        <v>1</v>
      </c>
      <c r="BY44" s="20">
        <v>1</v>
      </c>
      <c r="BZ44" s="61">
        <f t="shared" si="29"/>
        <v>1</v>
      </c>
      <c r="CA44" s="94" t="s">
        <v>210</v>
      </c>
      <c r="CB44" s="20">
        <v>0</v>
      </c>
      <c r="CC44" s="20">
        <v>0</v>
      </c>
      <c r="CD44" s="61" t="str">
        <f t="shared" si="30"/>
        <v/>
      </c>
      <c r="CE44" s="9"/>
      <c r="CF44" s="20">
        <v>6</v>
      </c>
      <c r="CG44" s="20">
        <v>6</v>
      </c>
      <c r="CH44" s="61">
        <f t="shared" si="31"/>
        <v>1</v>
      </c>
      <c r="CI44" s="94" t="s">
        <v>210</v>
      </c>
      <c r="CJ44" s="20">
        <v>0</v>
      </c>
      <c r="CK44" s="20">
        <v>0</v>
      </c>
      <c r="CL44" s="61" t="str">
        <f t="shared" si="32"/>
        <v/>
      </c>
      <c r="CM44" s="9"/>
      <c r="CN44" s="20">
        <v>2</v>
      </c>
      <c r="CO44" s="20">
        <v>2</v>
      </c>
      <c r="CP44" s="61">
        <f t="shared" si="33"/>
        <v>1</v>
      </c>
      <c r="CQ44" s="94" t="s">
        <v>210</v>
      </c>
      <c r="CR44" s="20">
        <v>0</v>
      </c>
      <c r="CS44" s="20">
        <v>0</v>
      </c>
      <c r="CT44" s="61" t="str">
        <f t="shared" si="34"/>
        <v/>
      </c>
      <c r="CU44" s="9"/>
      <c r="CV44" s="20">
        <v>6</v>
      </c>
      <c r="CW44" s="20">
        <v>5</v>
      </c>
      <c r="CX44" s="61">
        <f t="shared" si="35"/>
        <v>0.83333333333333337</v>
      </c>
      <c r="CY44" s="94" t="s">
        <v>210</v>
      </c>
      <c r="CZ44" s="20">
        <v>122</v>
      </c>
      <c r="DA44" s="20">
        <v>122</v>
      </c>
      <c r="DB44" s="61">
        <f t="shared" si="36"/>
        <v>1</v>
      </c>
      <c r="DC44" s="94" t="s">
        <v>210</v>
      </c>
      <c r="DD44" s="20">
        <v>0</v>
      </c>
      <c r="DE44" s="20">
        <v>0</v>
      </c>
      <c r="DF44" s="61" t="str">
        <f t="shared" si="37"/>
        <v/>
      </c>
      <c r="DG44" s="94" t="s">
        <v>210</v>
      </c>
      <c r="DH44" s="20">
        <v>0</v>
      </c>
      <c r="DI44" s="20">
        <v>0</v>
      </c>
      <c r="DJ44" s="61" t="str">
        <f t="shared" si="38"/>
        <v/>
      </c>
      <c r="DK44" s="9"/>
      <c r="DL44" s="20">
        <v>1</v>
      </c>
      <c r="DM44" s="20">
        <v>0</v>
      </c>
      <c r="DN44" s="61">
        <f t="shared" si="39"/>
        <v>0</v>
      </c>
      <c r="DO44" s="9"/>
      <c r="DP44" s="20">
        <v>5</v>
      </c>
      <c r="DQ44" s="20">
        <v>3</v>
      </c>
      <c r="DR44" s="61">
        <f t="shared" si="40"/>
        <v>0.6</v>
      </c>
      <c r="DS44" s="94" t="s">
        <v>210</v>
      </c>
      <c r="DT44" s="83"/>
      <c r="DU44" s="83"/>
      <c r="DV44" s="84"/>
      <c r="DW44" s="77"/>
      <c r="DX44" s="20">
        <v>3</v>
      </c>
      <c r="DY44" s="20">
        <v>3</v>
      </c>
      <c r="DZ44" s="61">
        <f t="shared" si="41"/>
        <v>1</v>
      </c>
      <c r="EA44" s="94" t="s">
        <v>210</v>
      </c>
      <c r="EB44" s="20">
        <v>8</v>
      </c>
      <c r="EC44" s="20">
        <v>6</v>
      </c>
      <c r="ED44" s="61">
        <f t="shared" si="42"/>
        <v>0.75</v>
      </c>
      <c r="EE44" s="94" t="s">
        <v>210</v>
      </c>
      <c r="EF44" s="20">
        <v>0</v>
      </c>
      <c r="EG44" s="20">
        <v>0</v>
      </c>
      <c r="EH44" s="61" t="str">
        <f t="shared" si="43"/>
        <v/>
      </c>
      <c r="EI44" s="9"/>
      <c r="EJ44" s="20">
        <v>0</v>
      </c>
      <c r="EK44" s="20">
        <v>0</v>
      </c>
      <c r="EL44" s="61" t="str">
        <f t="shared" si="44"/>
        <v/>
      </c>
      <c r="EM44" s="9"/>
      <c r="EN44" s="20">
        <v>4</v>
      </c>
      <c r="EO44" s="20">
        <v>3</v>
      </c>
      <c r="EP44" s="61">
        <f t="shared" si="45"/>
        <v>0.75</v>
      </c>
      <c r="EQ44" s="94" t="s">
        <v>210</v>
      </c>
      <c r="ER44" s="20">
        <v>0</v>
      </c>
      <c r="ES44" s="20">
        <v>0</v>
      </c>
      <c r="ET44" s="61" t="str">
        <f t="shared" si="46"/>
        <v/>
      </c>
      <c r="EU44" s="9"/>
      <c r="EV44" s="9" t="s">
        <v>78</v>
      </c>
      <c r="EW44" s="9"/>
      <c r="EX44" s="9"/>
      <c r="EY44" s="9"/>
      <c r="EZ44" s="9"/>
      <c r="FA44" s="9"/>
      <c r="FB44" s="32"/>
      <c r="FC44" s="9" t="s">
        <v>78</v>
      </c>
      <c r="FD44" s="9"/>
      <c r="FE44" s="9"/>
      <c r="FF44" s="9"/>
      <c r="FG44" s="9"/>
      <c r="FH44" s="9"/>
      <c r="FI44" s="32"/>
      <c r="FJ44" s="9"/>
      <c r="FK44" s="9"/>
      <c r="FL44" s="9"/>
      <c r="FM44" s="9"/>
      <c r="FN44" s="9"/>
      <c r="FO44" s="9" t="s">
        <v>78</v>
      </c>
      <c r="FP44" s="9" t="s">
        <v>199</v>
      </c>
      <c r="FQ44" s="9" t="s">
        <v>78</v>
      </c>
      <c r="FR44" s="9"/>
      <c r="FS44" s="9"/>
      <c r="FT44" s="32"/>
      <c r="FU44" s="9" t="s">
        <v>78</v>
      </c>
      <c r="FV44" s="9"/>
      <c r="FW44" s="9"/>
      <c r="FX44" s="32"/>
      <c r="FY44" s="9"/>
      <c r="FZ44" s="9"/>
      <c r="GA44" s="9"/>
      <c r="GB44" s="32"/>
      <c r="GC44" s="158" t="str">
        <f t="shared" si="47"/>
        <v>対応済あり</v>
      </c>
      <c r="GD44" s="142" t="str">
        <f t="shared" si="48"/>
        <v>対応済あり</v>
      </c>
      <c r="GE44" s="161" t="s">
        <v>232</v>
      </c>
      <c r="GF44" s="147" t="s">
        <v>235</v>
      </c>
      <c r="GI44" s="153" t="str">
        <f t="shared" si="49"/>
        <v>OK</v>
      </c>
      <c r="GJ44" s="153" t="str">
        <f t="shared" si="50"/>
        <v>OK</v>
      </c>
    </row>
    <row r="45" spans="1:192" s="21" customFormat="1" ht="65">
      <c r="A45" s="18" t="s">
        <v>155</v>
      </c>
      <c r="B45" s="97" t="s">
        <v>156</v>
      </c>
      <c r="C45" s="9" t="s">
        <v>78</v>
      </c>
      <c r="D45" s="9" t="s">
        <v>79</v>
      </c>
      <c r="E45" s="94" t="s">
        <v>208</v>
      </c>
      <c r="F45" s="9" t="s">
        <v>78</v>
      </c>
      <c r="G45" s="9" t="s">
        <v>79</v>
      </c>
      <c r="H45" s="94" t="s">
        <v>208</v>
      </c>
      <c r="I45" s="9" t="s">
        <v>78</v>
      </c>
      <c r="J45" s="9" t="s">
        <v>79</v>
      </c>
      <c r="K45" s="94" t="s">
        <v>208</v>
      </c>
      <c r="L45" s="9" t="s">
        <v>78</v>
      </c>
      <c r="M45" s="9" t="s">
        <v>79</v>
      </c>
      <c r="N45" s="94" t="s">
        <v>208</v>
      </c>
      <c r="O45" s="9" t="s">
        <v>78</v>
      </c>
      <c r="P45" s="9" t="s">
        <v>79</v>
      </c>
      <c r="Q45" s="94" t="s">
        <v>210</v>
      </c>
      <c r="R45" s="77"/>
      <c r="S45" s="77"/>
      <c r="T45" s="77"/>
      <c r="U45" s="77"/>
      <c r="V45" s="77"/>
      <c r="W45" s="77"/>
      <c r="X45" s="9" t="s">
        <v>78</v>
      </c>
      <c r="Y45" s="9" t="s">
        <v>79</v>
      </c>
      <c r="Z45" s="94" t="s">
        <v>210</v>
      </c>
      <c r="AA45" s="9" t="s">
        <v>78</v>
      </c>
      <c r="AB45" s="9" t="s">
        <v>79</v>
      </c>
      <c r="AC45" s="94" t="s">
        <v>210</v>
      </c>
      <c r="AD45" s="9"/>
      <c r="AE45" s="9" t="s">
        <v>78</v>
      </c>
      <c r="AF45" s="9"/>
      <c r="AG45" s="57" t="str">
        <f t="shared" si="23"/>
        <v>○</v>
      </c>
      <c r="AH45" s="9" t="s">
        <v>78</v>
      </c>
      <c r="AI45" s="9"/>
      <c r="AJ45" s="57" t="str">
        <f t="shared" si="24"/>
        <v/>
      </c>
      <c r="AK45" s="32"/>
      <c r="AL45" s="94" t="s">
        <v>210</v>
      </c>
      <c r="AM45" s="9" t="s">
        <v>80</v>
      </c>
      <c r="AN45" s="9" t="s">
        <v>79</v>
      </c>
      <c r="AO45" s="9"/>
      <c r="AP45" s="9" t="s">
        <v>78</v>
      </c>
      <c r="AQ45" s="9" t="s">
        <v>79</v>
      </c>
      <c r="AR45" s="94" t="s">
        <v>210</v>
      </c>
      <c r="AS45" s="77"/>
      <c r="AT45" s="77"/>
      <c r="AU45" s="77"/>
      <c r="AV45" s="77"/>
      <c r="AW45" s="77"/>
      <c r="AX45" s="77"/>
      <c r="AY45" s="9" t="s">
        <v>78</v>
      </c>
      <c r="AZ45" s="9" t="s">
        <v>79</v>
      </c>
      <c r="BA45" s="94" t="s">
        <v>210</v>
      </c>
      <c r="BB45" s="9" t="s">
        <v>78</v>
      </c>
      <c r="BC45" s="9" t="s">
        <v>79</v>
      </c>
      <c r="BD45" s="94" t="s">
        <v>210</v>
      </c>
      <c r="BE45" s="94"/>
      <c r="BF45" s="94" t="s">
        <v>78</v>
      </c>
      <c r="BG45" s="9"/>
      <c r="BH45" s="20">
        <v>2</v>
      </c>
      <c r="BI45" s="20">
        <v>2</v>
      </c>
      <c r="BJ45" s="61">
        <f t="shared" si="25"/>
        <v>1</v>
      </c>
      <c r="BK45" s="94" t="s">
        <v>210</v>
      </c>
      <c r="BL45" s="20">
        <v>3</v>
      </c>
      <c r="BM45" s="20">
        <v>2</v>
      </c>
      <c r="BN45" s="61">
        <f t="shared" si="26"/>
        <v>0.66666666666666663</v>
      </c>
      <c r="BO45" s="94" t="s">
        <v>210</v>
      </c>
      <c r="BP45" s="20">
        <v>1</v>
      </c>
      <c r="BQ45" s="20">
        <v>1</v>
      </c>
      <c r="BR45" s="61">
        <f t="shared" si="27"/>
        <v>1</v>
      </c>
      <c r="BS45" s="94" t="s">
        <v>210</v>
      </c>
      <c r="BT45" s="20">
        <v>0</v>
      </c>
      <c r="BU45" s="20">
        <v>0</v>
      </c>
      <c r="BV45" s="61" t="str">
        <f t="shared" si="28"/>
        <v/>
      </c>
      <c r="BW45" s="9"/>
      <c r="BX45" s="20">
        <v>0</v>
      </c>
      <c r="BY45" s="20">
        <v>0</v>
      </c>
      <c r="BZ45" s="61" t="str">
        <f t="shared" si="29"/>
        <v/>
      </c>
      <c r="CA45" s="9"/>
      <c r="CB45" s="20">
        <v>0</v>
      </c>
      <c r="CC45" s="20">
        <v>0</v>
      </c>
      <c r="CD45" s="61" t="str">
        <f t="shared" si="30"/>
        <v/>
      </c>
      <c r="CE45" s="9"/>
      <c r="CF45" s="20">
        <v>2</v>
      </c>
      <c r="CG45" s="20">
        <v>2</v>
      </c>
      <c r="CH45" s="61">
        <f t="shared" si="31"/>
        <v>1</v>
      </c>
      <c r="CI45" s="94" t="s">
        <v>210</v>
      </c>
      <c r="CJ45" s="20">
        <v>0</v>
      </c>
      <c r="CK45" s="20">
        <v>0</v>
      </c>
      <c r="CL45" s="61" t="str">
        <f t="shared" si="32"/>
        <v/>
      </c>
      <c r="CM45" s="9"/>
      <c r="CN45" s="20">
        <v>1</v>
      </c>
      <c r="CO45" s="20">
        <v>1</v>
      </c>
      <c r="CP45" s="61">
        <f t="shared" si="33"/>
        <v>1</v>
      </c>
      <c r="CQ45" s="94" t="s">
        <v>210</v>
      </c>
      <c r="CR45" s="20">
        <v>0</v>
      </c>
      <c r="CS45" s="20">
        <v>0</v>
      </c>
      <c r="CT45" s="61" t="str">
        <f t="shared" si="34"/>
        <v/>
      </c>
      <c r="CU45" s="9"/>
      <c r="CV45" s="20">
        <v>6</v>
      </c>
      <c r="CW45" s="20">
        <v>6</v>
      </c>
      <c r="CX45" s="61">
        <f t="shared" si="35"/>
        <v>1</v>
      </c>
      <c r="CY45" s="94" t="s">
        <v>210</v>
      </c>
      <c r="CZ45" s="20">
        <v>36</v>
      </c>
      <c r="DA45" s="20">
        <v>5</v>
      </c>
      <c r="DB45" s="61">
        <f t="shared" si="36"/>
        <v>0.1388888888888889</v>
      </c>
      <c r="DC45" s="94" t="s">
        <v>210</v>
      </c>
      <c r="DD45" s="20">
        <v>5</v>
      </c>
      <c r="DE45" s="20">
        <v>5</v>
      </c>
      <c r="DF45" s="61">
        <f t="shared" si="37"/>
        <v>1</v>
      </c>
      <c r="DG45" s="94" t="s">
        <v>210</v>
      </c>
      <c r="DH45" s="20">
        <v>0</v>
      </c>
      <c r="DI45" s="20">
        <v>0</v>
      </c>
      <c r="DJ45" s="61" t="str">
        <f t="shared" si="38"/>
        <v/>
      </c>
      <c r="DK45" s="9"/>
      <c r="DL45" s="20">
        <v>1</v>
      </c>
      <c r="DM45" s="20">
        <v>0</v>
      </c>
      <c r="DN45" s="61">
        <f t="shared" si="39"/>
        <v>0</v>
      </c>
      <c r="DO45" s="9"/>
      <c r="DP45" s="20">
        <v>8</v>
      </c>
      <c r="DQ45" s="20">
        <v>3</v>
      </c>
      <c r="DR45" s="61">
        <f t="shared" si="40"/>
        <v>0.375</v>
      </c>
      <c r="DS45" s="94" t="s">
        <v>210</v>
      </c>
      <c r="DT45" s="83"/>
      <c r="DU45" s="83"/>
      <c r="DV45" s="84"/>
      <c r="DW45" s="77"/>
      <c r="DX45" s="20">
        <v>2</v>
      </c>
      <c r="DY45" s="20">
        <v>2</v>
      </c>
      <c r="DZ45" s="61">
        <f t="shared" si="41"/>
        <v>1</v>
      </c>
      <c r="EA45" s="94" t="s">
        <v>210</v>
      </c>
      <c r="EB45" s="20">
        <v>4</v>
      </c>
      <c r="EC45" s="20">
        <v>3</v>
      </c>
      <c r="ED45" s="61">
        <f t="shared" si="42"/>
        <v>0.75</v>
      </c>
      <c r="EE45" s="94" t="s">
        <v>210</v>
      </c>
      <c r="EF45" s="20">
        <v>0</v>
      </c>
      <c r="EG45" s="20">
        <v>0</v>
      </c>
      <c r="EH45" s="61" t="str">
        <f t="shared" si="43"/>
        <v/>
      </c>
      <c r="EI45" s="9"/>
      <c r="EJ45" s="20">
        <v>0</v>
      </c>
      <c r="EK45" s="20">
        <v>0</v>
      </c>
      <c r="EL45" s="61" t="str">
        <f t="shared" si="44"/>
        <v/>
      </c>
      <c r="EM45" s="9"/>
      <c r="EN45" s="20">
        <v>2</v>
      </c>
      <c r="EO45" s="20">
        <v>2</v>
      </c>
      <c r="EP45" s="61">
        <f t="shared" si="45"/>
        <v>1</v>
      </c>
      <c r="EQ45" s="94" t="s">
        <v>210</v>
      </c>
      <c r="ER45" s="20">
        <v>0</v>
      </c>
      <c r="ES45" s="20">
        <v>0</v>
      </c>
      <c r="ET45" s="61" t="str">
        <f t="shared" si="46"/>
        <v/>
      </c>
      <c r="EU45" s="9"/>
      <c r="EV45" s="9"/>
      <c r="EW45" s="9"/>
      <c r="EX45" s="9"/>
      <c r="EY45" s="9"/>
      <c r="EZ45" s="9" t="s">
        <v>78</v>
      </c>
      <c r="FA45" s="9"/>
      <c r="FB45" s="32" t="s">
        <v>200</v>
      </c>
      <c r="FC45" s="9" t="s">
        <v>78</v>
      </c>
      <c r="FD45" s="9"/>
      <c r="FE45" s="9"/>
      <c r="FF45" s="9"/>
      <c r="FG45" s="9"/>
      <c r="FH45" s="9"/>
      <c r="FI45" s="32"/>
      <c r="FJ45" s="9" t="s">
        <v>78</v>
      </c>
      <c r="FK45" s="9"/>
      <c r="FL45" s="9"/>
      <c r="FM45" s="9"/>
      <c r="FN45" s="9"/>
      <c r="FO45" s="9"/>
      <c r="FP45" s="9"/>
      <c r="FQ45" s="9"/>
      <c r="FR45" s="9"/>
      <c r="FS45" s="9"/>
      <c r="FT45" s="32"/>
      <c r="FU45" s="9" t="s">
        <v>78</v>
      </c>
      <c r="FV45" s="9"/>
      <c r="FW45" s="9"/>
      <c r="FX45" s="32"/>
      <c r="FY45" s="9" t="s">
        <v>78</v>
      </c>
      <c r="FZ45" s="9"/>
      <c r="GA45" s="9"/>
      <c r="GB45" s="154"/>
      <c r="GC45" s="158" t="str">
        <f t="shared" si="47"/>
        <v>対応済あり</v>
      </c>
      <c r="GD45" s="142" t="str">
        <f t="shared" si="48"/>
        <v>対応済あり</v>
      </c>
      <c r="GE45" s="161" t="s">
        <v>232</v>
      </c>
      <c r="GF45" s="147" t="s">
        <v>235</v>
      </c>
      <c r="GI45" s="153" t="str">
        <f t="shared" si="49"/>
        <v>OK</v>
      </c>
      <c r="GJ45" s="153" t="str">
        <f t="shared" si="50"/>
        <v>OK</v>
      </c>
    </row>
    <row r="46" spans="1:192" s="21" customFormat="1" ht="39">
      <c r="A46" s="33" t="s">
        <v>157</v>
      </c>
      <c r="B46" s="113" t="s">
        <v>158</v>
      </c>
      <c r="C46" s="34" t="s">
        <v>78</v>
      </c>
      <c r="D46" s="34" t="s">
        <v>79</v>
      </c>
      <c r="E46" s="114" t="s">
        <v>210</v>
      </c>
      <c r="F46" s="34" t="s">
        <v>78</v>
      </c>
      <c r="G46" s="34" t="s">
        <v>79</v>
      </c>
      <c r="H46" s="114" t="s">
        <v>210</v>
      </c>
      <c r="I46" s="34" t="s">
        <v>78</v>
      </c>
      <c r="J46" s="34" t="s">
        <v>79</v>
      </c>
      <c r="K46" s="114" t="s">
        <v>210</v>
      </c>
      <c r="L46" s="34" t="s">
        <v>78</v>
      </c>
      <c r="M46" s="34" t="s">
        <v>79</v>
      </c>
      <c r="N46" s="114" t="s">
        <v>210</v>
      </c>
      <c r="O46" s="34" t="s">
        <v>78</v>
      </c>
      <c r="P46" s="34" t="s">
        <v>79</v>
      </c>
      <c r="Q46" s="114" t="s">
        <v>208</v>
      </c>
      <c r="R46" s="80"/>
      <c r="S46" s="80"/>
      <c r="T46" s="80"/>
      <c r="U46" s="80"/>
      <c r="V46" s="80"/>
      <c r="W46" s="80"/>
      <c r="X46" s="34" t="s">
        <v>78</v>
      </c>
      <c r="Y46" s="114" t="s">
        <v>78</v>
      </c>
      <c r="Z46" s="114" t="s">
        <v>211</v>
      </c>
      <c r="AA46" s="34" t="s">
        <v>78</v>
      </c>
      <c r="AB46" s="34" t="s">
        <v>79</v>
      </c>
      <c r="AC46" s="114" t="s">
        <v>208</v>
      </c>
      <c r="AD46" s="34"/>
      <c r="AE46" s="34" t="s">
        <v>78</v>
      </c>
      <c r="AF46" s="34"/>
      <c r="AG46" s="59" t="str">
        <f t="shared" si="23"/>
        <v>○</v>
      </c>
      <c r="AH46" s="34" t="s">
        <v>78</v>
      </c>
      <c r="AI46" s="34"/>
      <c r="AJ46" s="59" t="str">
        <f t="shared" si="24"/>
        <v/>
      </c>
      <c r="AK46" s="50" t="s">
        <v>88</v>
      </c>
      <c r="AL46" s="114" t="s">
        <v>210</v>
      </c>
      <c r="AM46" s="80"/>
      <c r="AN46" s="80"/>
      <c r="AO46" s="80"/>
      <c r="AP46" s="34" t="s">
        <v>78</v>
      </c>
      <c r="AQ46" s="34" t="s">
        <v>79</v>
      </c>
      <c r="AR46" s="114" t="s">
        <v>210</v>
      </c>
      <c r="AS46" s="80"/>
      <c r="AT46" s="80"/>
      <c r="AU46" s="80"/>
      <c r="AV46" s="80"/>
      <c r="AW46" s="80"/>
      <c r="AX46" s="80"/>
      <c r="AY46" s="34" t="s">
        <v>78</v>
      </c>
      <c r="AZ46" s="34" t="s">
        <v>79</v>
      </c>
      <c r="BA46" s="114" t="s">
        <v>209</v>
      </c>
      <c r="BB46" s="34" t="s">
        <v>78</v>
      </c>
      <c r="BC46" s="34" t="s">
        <v>79</v>
      </c>
      <c r="BD46" s="114" t="s">
        <v>209</v>
      </c>
      <c r="BE46" s="34" t="s">
        <v>78</v>
      </c>
      <c r="BF46" s="34" t="s">
        <v>79</v>
      </c>
      <c r="BG46" s="114" t="s">
        <v>209</v>
      </c>
      <c r="BH46" s="115">
        <v>2</v>
      </c>
      <c r="BI46" s="115">
        <v>2</v>
      </c>
      <c r="BJ46" s="63">
        <f t="shared" si="25"/>
        <v>1</v>
      </c>
      <c r="BK46" s="114" t="s">
        <v>211</v>
      </c>
      <c r="BL46" s="35">
        <v>3</v>
      </c>
      <c r="BM46" s="35">
        <v>3</v>
      </c>
      <c r="BN46" s="63">
        <f t="shared" si="26"/>
        <v>1</v>
      </c>
      <c r="BO46" s="114" t="s">
        <v>211</v>
      </c>
      <c r="BP46" s="35">
        <v>1</v>
      </c>
      <c r="BQ46" s="35">
        <v>1</v>
      </c>
      <c r="BR46" s="63">
        <f t="shared" si="27"/>
        <v>1</v>
      </c>
      <c r="BS46" s="114" t="s">
        <v>211</v>
      </c>
      <c r="BT46" s="35">
        <v>0</v>
      </c>
      <c r="BU46" s="35">
        <v>0</v>
      </c>
      <c r="BV46" s="63" t="str">
        <f t="shared" si="28"/>
        <v/>
      </c>
      <c r="BW46" s="34"/>
      <c r="BX46" s="35">
        <v>1</v>
      </c>
      <c r="BY46" s="35">
        <v>1</v>
      </c>
      <c r="BZ46" s="63">
        <f t="shared" si="29"/>
        <v>1</v>
      </c>
      <c r="CA46" s="114" t="s">
        <v>211</v>
      </c>
      <c r="CB46" s="35">
        <v>0</v>
      </c>
      <c r="CC46" s="35">
        <v>0</v>
      </c>
      <c r="CD46" s="63" t="str">
        <f t="shared" si="30"/>
        <v/>
      </c>
      <c r="CE46" s="34"/>
      <c r="CF46" s="115">
        <v>2</v>
      </c>
      <c r="CG46" s="115">
        <v>2</v>
      </c>
      <c r="CH46" s="63">
        <f t="shared" si="31"/>
        <v>1</v>
      </c>
      <c r="CI46" s="114" t="s">
        <v>211</v>
      </c>
      <c r="CJ46" s="35">
        <v>1</v>
      </c>
      <c r="CK46" s="35">
        <v>0</v>
      </c>
      <c r="CL46" s="63">
        <f t="shared" si="32"/>
        <v>0</v>
      </c>
      <c r="CM46" s="34"/>
      <c r="CN46" s="35">
        <v>6</v>
      </c>
      <c r="CO46" s="35">
        <v>6</v>
      </c>
      <c r="CP46" s="63">
        <f t="shared" si="33"/>
        <v>1</v>
      </c>
      <c r="CQ46" s="114" t="s">
        <v>211</v>
      </c>
      <c r="CR46" s="35">
        <v>3</v>
      </c>
      <c r="CS46" s="35">
        <v>2</v>
      </c>
      <c r="CT46" s="63">
        <f t="shared" si="34"/>
        <v>0.66666666666666663</v>
      </c>
      <c r="CU46" s="114" t="s">
        <v>211</v>
      </c>
      <c r="CV46" s="35">
        <v>13</v>
      </c>
      <c r="CW46" s="35">
        <v>9</v>
      </c>
      <c r="CX46" s="63">
        <f t="shared" si="35"/>
        <v>0.69230769230769229</v>
      </c>
      <c r="CY46" s="114" t="s">
        <v>211</v>
      </c>
      <c r="CZ46" s="35">
        <v>31</v>
      </c>
      <c r="DA46" s="35">
        <v>31</v>
      </c>
      <c r="DB46" s="63">
        <f t="shared" si="36"/>
        <v>1</v>
      </c>
      <c r="DC46" s="114" t="s">
        <v>211</v>
      </c>
      <c r="DD46" s="35">
        <v>8</v>
      </c>
      <c r="DE46" s="35">
        <v>8</v>
      </c>
      <c r="DF46" s="63">
        <f t="shared" si="37"/>
        <v>1</v>
      </c>
      <c r="DG46" s="114" t="s">
        <v>211</v>
      </c>
      <c r="DH46" s="35">
        <v>0</v>
      </c>
      <c r="DI46" s="35">
        <v>0</v>
      </c>
      <c r="DJ46" s="63" t="str">
        <f t="shared" si="38"/>
        <v/>
      </c>
      <c r="DK46" s="34"/>
      <c r="DL46" s="35">
        <v>1</v>
      </c>
      <c r="DM46" s="35">
        <v>0</v>
      </c>
      <c r="DN46" s="63">
        <f t="shared" si="39"/>
        <v>0</v>
      </c>
      <c r="DO46" s="34"/>
      <c r="DP46" s="35">
        <v>2</v>
      </c>
      <c r="DQ46" s="35">
        <v>0</v>
      </c>
      <c r="DR46" s="63">
        <f t="shared" si="40"/>
        <v>0</v>
      </c>
      <c r="DS46" s="34"/>
      <c r="DT46" s="87"/>
      <c r="DU46" s="87"/>
      <c r="DV46" s="88"/>
      <c r="DW46" s="80"/>
      <c r="DX46" s="35">
        <v>1</v>
      </c>
      <c r="DY46" s="35">
        <v>1</v>
      </c>
      <c r="DZ46" s="63">
        <f t="shared" si="41"/>
        <v>1</v>
      </c>
      <c r="EA46" s="114" t="s">
        <v>211</v>
      </c>
      <c r="EB46" s="35">
        <v>2</v>
      </c>
      <c r="EC46" s="35">
        <v>0</v>
      </c>
      <c r="ED46" s="63">
        <f t="shared" si="42"/>
        <v>0</v>
      </c>
      <c r="EE46" s="34"/>
      <c r="EF46" s="35">
        <v>0</v>
      </c>
      <c r="EG46" s="35">
        <v>0</v>
      </c>
      <c r="EH46" s="63" t="str">
        <f t="shared" si="43"/>
        <v/>
      </c>
      <c r="EI46" s="34"/>
      <c r="EJ46" s="35">
        <v>0</v>
      </c>
      <c r="EK46" s="35">
        <v>0</v>
      </c>
      <c r="EL46" s="63" t="str">
        <f t="shared" si="44"/>
        <v/>
      </c>
      <c r="EM46" s="34"/>
      <c r="EN46" s="35">
        <v>4</v>
      </c>
      <c r="EO46" s="35">
        <v>4</v>
      </c>
      <c r="EP46" s="63">
        <f t="shared" si="45"/>
        <v>1</v>
      </c>
      <c r="EQ46" s="114" t="s">
        <v>211</v>
      </c>
      <c r="ER46" s="35">
        <v>1</v>
      </c>
      <c r="ES46" s="35">
        <v>1</v>
      </c>
      <c r="ET46" s="63">
        <f t="shared" si="46"/>
        <v>1</v>
      </c>
      <c r="EU46" s="114" t="s">
        <v>211</v>
      </c>
      <c r="EV46" s="9"/>
      <c r="EW46" s="9"/>
      <c r="EX46" s="9"/>
      <c r="EY46" s="9"/>
      <c r="EZ46" s="9" t="s">
        <v>78</v>
      </c>
      <c r="FA46" s="9"/>
      <c r="FB46" s="32" t="s">
        <v>221</v>
      </c>
      <c r="FC46" s="9" t="s">
        <v>78</v>
      </c>
      <c r="FD46" s="9"/>
      <c r="FE46" s="9"/>
      <c r="FF46" s="9"/>
      <c r="FG46" s="9"/>
      <c r="FH46" s="9"/>
      <c r="FI46" s="32"/>
      <c r="FJ46" s="9" t="s">
        <v>78</v>
      </c>
      <c r="FK46" s="9"/>
      <c r="FL46" s="9"/>
      <c r="FM46" s="9"/>
      <c r="FN46" s="9"/>
      <c r="FO46" s="9"/>
      <c r="FP46" s="9"/>
      <c r="FQ46" s="94"/>
      <c r="FR46" s="94"/>
      <c r="FS46" s="94"/>
      <c r="FT46" s="96"/>
      <c r="FU46" s="9" t="s">
        <v>78</v>
      </c>
      <c r="FV46" s="9"/>
      <c r="FW46" s="9"/>
      <c r="FX46" s="32"/>
      <c r="FY46" s="9"/>
      <c r="FZ46" s="9" t="s">
        <v>78</v>
      </c>
      <c r="GA46" s="9"/>
      <c r="GB46" s="154"/>
      <c r="GC46" s="158" t="str">
        <f t="shared" si="47"/>
        <v>対応済あり</v>
      </c>
      <c r="GD46" s="142" t="str">
        <f t="shared" si="48"/>
        <v>なし</v>
      </c>
      <c r="GE46" s="161" t="s">
        <v>232</v>
      </c>
      <c r="GF46" s="147" t="s">
        <v>235</v>
      </c>
      <c r="GI46" s="153" t="str">
        <f t="shared" si="49"/>
        <v>OK</v>
      </c>
      <c r="GJ46" s="153" t="str">
        <f t="shared" si="50"/>
        <v>後退</v>
      </c>
    </row>
    <row r="47" spans="1:192" s="21" customFormat="1" ht="188.25" customHeight="1">
      <c r="A47" s="18" t="s">
        <v>159</v>
      </c>
      <c r="B47" s="97" t="s">
        <v>160</v>
      </c>
      <c r="C47" s="9" t="s">
        <v>78</v>
      </c>
      <c r="D47" s="9" t="s">
        <v>79</v>
      </c>
      <c r="E47" s="94" t="s">
        <v>210</v>
      </c>
      <c r="F47" s="9" t="s">
        <v>78</v>
      </c>
      <c r="G47" s="9" t="s">
        <v>79</v>
      </c>
      <c r="H47" s="94" t="s">
        <v>210</v>
      </c>
      <c r="I47" s="9" t="s">
        <v>78</v>
      </c>
      <c r="J47" s="9" t="s">
        <v>79</v>
      </c>
      <c r="K47" s="94" t="s">
        <v>210</v>
      </c>
      <c r="L47" s="9" t="s">
        <v>78</v>
      </c>
      <c r="M47" s="9" t="s">
        <v>79</v>
      </c>
      <c r="N47" s="94" t="s">
        <v>208</v>
      </c>
      <c r="O47" s="9" t="s">
        <v>78</v>
      </c>
      <c r="P47" s="9"/>
      <c r="Q47" s="94" t="s">
        <v>208</v>
      </c>
      <c r="R47" s="77"/>
      <c r="S47" s="77"/>
      <c r="T47" s="77"/>
      <c r="U47" s="77"/>
      <c r="V47" s="77"/>
      <c r="W47" s="77"/>
      <c r="X47" s="9" t="s">
        <v>78</v>
      </c>
      <c r="Y47" s="9" t="s">
        <v>79</v>
      </c>
      <c r="Z47" s="94" t="s">
        <v>210</v>
      </c>
      <c r="AA47" s="94"/>
      <c r="AB47" s="9" t="s">
        <v>79</v>
      </c>
      <c r="AC47" s="9"/>
      <c r="AD47" s="9"/>
      <c r="AE47" s="9"/>
      <c r="AF47" s="9" t="s">
        <v>78</v>
      </c>
      <c r="AG47" s="57" t="str">
        <f t="shared" si="23"/>
        <v/>
      </c>
      <c r="AH47" s="9" t="s">
        <v>78</v>
      </c>
      <c r="AI47" s="9"/>
      <c r="AJ47" s="57" t="str">
        <f t="shared" si="24"/>
        <v>○</v>
      </c>
      <c r="AK47" s="96" t="s">
        <v>88</v>
      </c>
      <c r="AL47" s="9"/>
      <c r="AM47" s="9" t="s">
        <v>80</v>
      </c>
      <c r="AN47" s="9" t="s">
        <v>79</v>
      </c>
      <c r="AO47" s="9"/>
      <c r="AP47" s="9" t="s">
        <v>78</v>
      </c>
      <c r="AQ47" s="9" t="s">
        <v>79</v>
      </c>
      <c r="AR47" s="94" t="s">
        <v>210</v>
      </c>
      <c r="AS47" s="77"/>
      <c r="AT47" s="77"/>
      <c r="AU47" s="77"/>
      <c r="AV47" s="77"/>
      <c r="AW47" s="77"/>
      <c r="AX47" s="77"/>
      <c r="AY47" s="9" t="s">
        <v>78</v>
      </c>
      <c r="AZ47" s="9" t="s">
        <v>79</v>
      </c>
      <c r="BA47" s="94" t="s">
        <v>210</v>
      </c>
      <c r="BB47" s="9" t="s">
        <v>78</v>
      </c>
      <c r="BC47" s="9" t="s">
        <v>79</v>
      </c>
      <c r="BD47" s="94" t="s">
        <v>210</v>
      </c>
      <c r="BE47" s="94"/>
      <c r="BF47" s="9" t="s">
        <v>79</v>
      </c>
      <c r="BG47" s="9"/>
      <c r="BH47" s="20">
        <v>1</v>
      </c>
      <c r="BI47" s="20">
        <v>1</v>
      </c>
      <c r="BJ47" s="61">
        <f t="shared" si="25"/>
        <v>1</v>
      </c>
      <c r="BK47" s="95" t="s">
        <v>210</v>
      </c>
      <c r="BM47" s="20">
        <v>0</v>
      </c>
      <c r="BN47" s="61" t="str">
        <f>IF(ISERROR(BM47/BK47),"",BM47/BK47)</f>
        <v/>
      </c>
      <c r="BO47" s="9"/>
      <c r="BP47" s="20">
        <v>0</v>
      </c>
      <c r="BQ47" s="20">
        <v>0</v>
      </c>
      <c r="BR47" s="61" t="str">
        <f t="shared" si="27"/>
        <v/>
      </c>
      <c r="BS47" s="9"/>
      <c r="BT47" s="20">
        <v>0</v>
      </c>
      <c r="BU47" s="20">
        <v>0</v>
      </c>
      <c r="BV47" s="61" t="str">
        <f t="shared" si="28"/>
        <v/>
      </c>
      <c r="BW47" s="9"/>
      <c r="BX47" s="20">
        <v>0</v>
      </c>
      <c r="BY47" s="20">
        <v>0</v>
      </c>
      <c r="BZ47" s="61" t="str">
        <f t="shared" si="29"/>
        <v/>
      </c>
      <c r="CA47" s="9"/>
      <c r="CB47" s="20">
        <v>0</v>
      </c>
      <c r="CC47" s="20">
        <v>0</v>
      </c>
      <c r="CD47" s="61" t="str">
        <f t="shared" si="30"/>
        <v/>
      </c>
      <c r="CE47" s="9"/>
      <c r="CF47" s="20">
        <v>0</v>
      </c>
      <c r="CG47" s="20">
        <v>0</v>
      </c>
      <c r="CH47" s="61" t="str">
        <f t="shared" si="31"/>
        <v/>
      </c>
      <c r="CI47" s="9"/>
      <c r="CJ47" s="20">
        <v>1</v>
      </c>
      <c r="CK47" s="20">
        <v>1</v>
      </c>
      <c r="CL47" s="61">
        <f t="shared" si="32"/>
        <v>1</v>
      </c>
      <c r="CM47" s="94" t="s">
        <v>210</v>
      </c>
      <c r="CN47" s="20">
        <v>1</v>
      </c>
      <c r="CO47" s="20">
        <v>1</v>
      </c>
      <c r="CP47" s="61">
        <f t="shared" si="33"/>
        <v>1</v>
      </c>
      <c r="CQ47" s="94" t="s">
        <v>210</v>
      </c>
      <c r="CR47" s="20">
        <v>0</v>
      </c>
      <c r="CS47" s="20">
        <v>0</v>
      </c>
      <c r="CT47" s="61" t="str">
        <f t="shared" si="34"/>
        <v/>
      </c>
      <c r="CU47" s="9"/>
      <c r="CV47" s="20">
        <v>4</v>
      </c>
      <c r="CW47" s="20">
        <v>4</v>
      </c>
      <c r="CX47" s="61">
        <f t="shared" si="35"/>
        <v>1</v>
      </c>
      <c r="CY47" s="94" t="s">
        <v>210</v>
      </c>
      <c r="CZ47" s="20">
        <v>48</v>
      </c>
      <c r="DA47" s="20">
        <v>19</v>
      </c>
      <c r="DB47" s="61">
        <f t="shared" si="36"/>
        <v>0.39583333333333331</v>
      </c>
      <c r="DC47" s="94" t="s">
        <v>210</v>
      </c>
      <c r="DD47" s="20">
        <v>0</v>
      </c>
      <c r="DE47" s="20">
        <v>0</v>
      </c>
      <c r="DF47" s="61" t="str">
        <f t="shared" si="37"/>
        <v/>
      </c>
      <c r="DG47" s="9"/>
      <c r="DH47" s="20">
        <v>0</v>
      </c>
      <c r="DI47" s="20">
        <v>0</v>
      </c>
      <c r="DJ47" s="61" t="str">
        <f t="shared" si="38"/>
        <v/>
      </c>
      <c r="DK47" s="9"/>
      <c r="DL47" s="20">
        <v>1</v>
      </c>
      <c r="DM47" s="20">
        <v>0</v>
      </c>
      <c r="DN47" s="61">
        <f t="shared" si="39"/>
        <v>0</v>
      </c>
      <c r="DO47" s="9"/>
      <c r="DP47" s="20">
        <v>5</v>
      </c>
      <c r="DQ47" s="20">
        <v>4</v>
      </c>
      <c r="DR47" s="61">
        <f t="shared" si="40"/>
        <v>0.8</v>
      </c>
      <c r="DS47" s="94" t="s">
        <v>210</v>
      </c>
      <c r="DT47" s="83"/>
      <c r="DU47" s="83"/>
      <c r="DV47" s="84"/>
      <c r="DW47" s="77"/>
      <c r="DX47" s="20">
        <v>3</v>
      </c>
      <c r="DY47" s="20">
        <v>3</v>
      </c>
      <c r="DZ47" s="61">
        <f t="shared" si="41"/>
        <v>1</v>
      </c>
      <c r="EA47" s="94" t="s">
        <v>210</v>
      </c>
      <c r="EB47" s="20">
        <v>4</v>
      </c>
      <c r="EC47" s="20">
        <v>4</v>
      </c>
      <c r="ED47" s="61">
        <f t="shared" si="42"/>
        <v>1</v>
      </c>
      <c r="EE47" s="94" t="s">
        <v>210</v>
      </c>
      <c r="EF47" s="20">
        <v>0</v>
      </c>
      <c r="EG47" s="20">
        <v>0</v>
      </c>
      <c r="EH47" s="61" t="str">
        <f t="shared" si="43"/>
        <v/>
      </c>
      <c r="EI47" s="9"/>
      <c r="EJ47" s="20">
        <v>0</v>
      </c>
      <c r="EK47" s="20">
        <v>0</v>
      </c>
      <c r="EL47" s="61" t="str">
        <f t="shared" si="44"/>
        <v/>
      </c>
      <c r="EM47" s="9"/>
      <c r="EN47" s="20">
        <v>5</v>
      </c>
      <c r="EO47" s="20">
        <v>5</v>
      </c>
      <c r="EP47" s="61">
        <f t="shared" si="45"/>
        <v>1</v>
      </c>
      <c r="EQ47" s="94" t="s">
        <v>210</v>
      </c>
      <c r="ER47" s="20">
        <v>1</v>
      </c>
      <c r="ES47" s="20">
        <v>1</v>
      </c>
      <c r="ET47" s="61">
        <f t="shared" si="46"/>
        <v>1</v>
      </c>
      <c r="EU47" s="94" t="s">
        <v>210</v>
      </c>
      <c r="EV47" s="9" t="s">
        <v>78</v>
      </c>
      <c r="EW47" s="9"/>
      <c r="EX47" s="9"/>
      <c r="EY47" s="9"/>
      <c r="EZ47" s="9"/>
      <c r="FA47" s="9"/>
      <c r="FB47" s="32"/>
      <c r="FC47" s="9" t="s">
        <v>78</v>
      </c>
      <c r="FD47" s="9"/>
      <c r="FE47" s="9"/>
      <c r="FF47" s="9"/>
      <c r="FG47" s="9"/>
      <c r="FH47" s="9"/>
      <c r="FI47" s="32"/>
      <c r="FJ47" s="9" t="s">
        <v>78</v>
      </c>
      <c r="FK47" s="9"/>
      <c r="FL47" s="9"/>
      <c r="FM47" s="9"/>
      <c r="FN47" s="9"/>
      <c r="FO47" s="9"/>
      <c r="FP47" s="9"/>
      <c r="FQ47" s="9" t="s">
        <v>78</v>
      </c>
      <c r="FR47" s="9"/>
      <c r="FS47" s="9"/>
      <c r="FT47" s="32"/>
      <c r="FU47" s="9" t="s">
        <v>78</v>
      </c>
      <c r="FV47" s="9"/>
      <c r="FW47" s="9"/>
      <c r="FX47" s="32"/>
      <c r="FY47" s="9" t="s">
        <v>78</v>
      </c>
      <c r="FZ47" s="9"/>
      <c r="GA47" s="9"/>
      <c r="GB47" s="154"/>
      <c r="GC47" s="158" t="str">
        <f t="shared" si="47"/>
        <v>対応済あり</v>
      </c>
      <c r="GD47" s="142" t="str">
        <f t="shared" si="48"/>
        <v>対応済あり</v>
      </c>
      <c r="GE47" s="161" t="s">
        <v>232</v>
      </c>
      <c r="GF47" s="147" t="s">
        <v>235</v>
      </c>
      <c r="GI47" s="153" t="str">
        <f t="shared" si="49"/>
        <v>OK</v>
      </c>
      <c r="GJ47" s="153" t="str">
        <f t="shared" si="50"/>
        <v>OK</v>
      </c>
    </row>
    <row r="48" spans="1:192" s="22" customFormat="1" ht="65">
      <c r="A48" s="18" t="s">
        <v>161</v>
      </c>
      <c r="B48" s="100" t="s">
        <v>162</v>
      </c>
      <c r="C48" s="31" t="s">
        <v>78</v>
      </c>
      <c r="D48" s="31" t="s">
        <v>79</v>
      </c>
      <c r="E48" s="98" t="s">
        <v>214</v>
      </c>
      <c r="F48" s="31" t="s">
        <v>78</v>
      </c>
      <c r="G48" s="31" t="s">
        <v>79</v>
      </c>
      <c r="H48" s="98" t="s">
        <v>214</v>
      </c>
      <c r="I48" s="31" t="s">
        <v>78</v>
      </c>
      <c r="J48" s="31" t="s">
        <v>79</v>
      </c>
      <c r="K48" s="98" t="s">
        <v>214</v>
      </c>
      <c r="L48" s="31" t="s">
        <v>78</v>
      </c>
      <c r="M48" s="31" t="s">
        <v>79</v>
      </c>
      <c r="N48" s="98" t="s">
        <v>214</v>
      </c>
      <c r="O48" s="31" t="s">
        <v>78</v>
      </c>
      <c r="P48" s="31" t="s">
        <v>79</v>
      </c>
      <c r="Q48" s="98" t="s">
        <v>214</v>
      </c>
      <c r="R48" s="81"/>
      <c r="S48" s="81"/>
      <c r="T48" s="81"/>
      <c r="U48" s="81"/>
      <c r="V48" s="81"/>
      <c r="W48" s="81"/>
      <c r="X48" s="31" t="s">
        <v>78</v>
      </c>
      <c r="Y48" s="31" t="s">
        <v>79</v>
      </c>
      <c r="Z48" s="98" t="s">
        <v>214</v>
      </c>
      <c r="AA48" s="31" t="s">
        <v>80</v>
      </c>
      <c r="AB48" s="31" t="s">
        <v>79</v>
      </c>
      <c r="AC48" s="31"/>
      <c r="AD48" s="31"/>
      <c r="AE48" s="31"/>
      <c r="AF48" s="31" t="s">
        <v>78</v>
      </c>
      <c r="AG48" s="60" t="str">
        <f t="shared" si="23"/>
        <v/>
      </c>
      <c r="AH48" s="31" t="s">
        <v>78</v>
      </c>
      <c r="AI48" s="31"/>
      <c r="AJ48" s="60" t="str">
        <f t="shared" si="24"/>
        <v>○</v>
      </c>
      <c r="AK48" s="51" t="s">
        <v>85</v>
      </c>
      <c r="AL48" s="31"/>
      <c r="AM48" s="31" t="s">
        <v>80</v>
      </c>
      <c r="AN48" s="31" t="s">
        <v>79</v>
      </c>
      <c r="AO48" s="31"/>
      <c r="AP48" s="31" t="s">
        <v>78</v>
      </c>
      <c r="AQ48" s="31" t="s">
        <v>79</v>
      </c>
      <c r="AR48" s="98" t="s">
        <v>214</v>
      </c>
      <c r="AS48" s="81"/>
      <c r="AT48" s="81"/>
      <c r="AU48" s="81"/>
      <c r="AV48" s="81"/>
      <c r="AW48" s="81"/>
      <c r="AX48" s="81"/>
      <c r="AY48" s="31" t="s">
        <v>78</v>
      </c>
      <c r="AZ48" s="31" t="s">
        <v>79</v>
      </c>
      <c r="BA48" s="98" t="s">
        <v>214</v>
      </c>
      <c r="BB48" s="31" t="s">
        <v>78</v>
      </c>
      <c r="BC48" s="31" t="s">
        <v>79</v>
      </c>
      <c r="BD48" s="98" t="s">
        <v>222</v>
      </c>
      <c r="BE48" s="31" t="s">
        <v>78</v>
      </c>
      <c r="BF48" s="31" t="s">
        <v>79</v>
      </c>
      <c r="BG48" s="98" t="s">
        <v>214</v>
      </c>
      <c r="BH48" s="30">
        <v>8</v>
      </c>
      <c r="BI48" s="30">
        <v>8</v>
      </c>
      <c r="BJ48" s="64">
        <f t="shared" si="25"/>
        <v>1</v>
      </c>
      <c r="BK48" s="98" t="s">
        <v>214</v>
      </c>
      <c r="BL48" s="30">
        <v>0</v>
      </c>
      <c r="BM48" s="30">
        <v>0</v>
      </c>
      <c r="BN48" s="64" t="str">
        <f t="shared" ref="BN48" si="55">IF(ISERROR(BM48/BL48),"",BM48/BL48)</f>
        <v/>
      </c>
      <c r="BO48" s="31"/>
      <c r="BP48" s="30">
        <v>0</v>
      </c>
      <c r="BQ48" s="30">
        <v>0</v>
      </c>
      <c r="BR48" s="64" t="str">
        <f t="shared" si="27"/>
        <v/>
      </c>
      <c r="BS48" s="31"/>
      <c r="BT48" s="30">
        <v>0</v>
      </c>
      <c r="BU48" s="30">
        <v>0</v>
      </c>
      <c r="BV48" s="64" t="str">
        <f t="shared" si="28"/>
        <v/>
      </c>
      <c r="BW48" s="31"/>
      <c r="BX48" s="30">
        <v>0</v>
      </c>
      <c r="BY48" s="30">
        <v>0</v>
      </c>
      <c r="BZ48" s="64" t="str">
        <f t="shared" si="29"/>
        <v/>
      </c>
      <c r="CA48" s="31"/>
      <c r="CB48" s="30">
        <v>0</v>
      </c>
      <c r="CC48" s="30">
        <v>0</v>
      </c>
      <c r="CD48" s="64" t="str">
        <f t="shared" si="30"/>
        <v/>
      </c>
      <c r="CE48" s="31"/>
      <c r="CF48" s="30">
        <v>1</v>
      </c>
      <c r="CG48" s="30">
        <v>1</v>
      </c>
      <c r="CH48" s="64">
        <f t="shared" si="31"/>
        <v>1</v>
      </c>
      <c r="CI48" s="98" t="s">
        <v>214</v>
      </c>
      <c r="CJ48" s="30">
        <v>2</v>
      </c>
      <c r="CK48" s="30">
        <v>1</v>
      </c>
      <c r="CL48" s="64">
        <f t="shared" si="32"/>
        <v>0.5</v>
      </c>
      <c r="CM48" s="98" t="s">
        <v>214</v>
      </c>
      <c r="CN48" s="30">
        <v>0</v>
      </c>
      <c r="CO48" s="30">
        <v>0</v>
      </c>
      <c r="CP48" s="64" t="str">
        <f t="shared" si="33"/>
        <v/>
      </c>
      <c r="CQ48" s="31"/>
      <c r="CR48" s="30">
        <v>3</v>
      </c>
      <c r="CS48" s="30">
        <v>0</v>
      </c>
      <c r="CT48" s="64">
        <f t="shared" si="34"/>
        <v>0</v>
      </c>
      <c r="CU48" s="31"/>
      <c r="CV48" s="99">
        <v>15</v>
      </c>
      <c r="CW48" s="99">
        <v>9</v>
      </c>
      <c r="CX48" s="64">
        <f t="shared" si="35"/>
        <v>0.6</v>
      </c>
      <c r="CY48" s="98" t="s">
        <v>214</v>
      </c>
      <c r="CZ48" s="30">
        <v>62</v>
      </c>
      <c r="DA48" s="30">
        <v>0</v>
      </c>
      <c r="DB48" s="64">
        <f t="shared" si="36"/>
        <v>0</v>
      </c>
      <c r="DC48" s="31"/>
      <c r="DD48" s="30">
        <v>0</v>
      </c>
      <c r="DE48" s="30">
        <v>0</v>
      </c>
      <c r="DF48" s="64" t="str">
        <f t="shared" si="37"/>
        <v/>
      </c>
      <c r="DG48" s="31"/>
      <c r="DH48" s="30">
        <v>0</v>
      </c>
      <c r="DI48" s="30">
        <v>0</v>
      </c>
      <c r="DJ48" s="64" t="str">
        <f t="shared" si="38"/>
        <v/>
      </c>
      <c r="DK48" s="31"/>
      <c r="DL48" s="30">
        <v>1</v>
      </c>
      <c r="DM48" s="30">
        <v>0</v>
      </c>
      <c r="DN48" s="64">
        <f t="shared" si="39"/>
        <v>0</v>
      </c>
      <c r="DO48" s="31"/>
      <c r="DP48" s="30">
        <v>5</v>
      </c>
      <c r="DQ48" s="30">
        <v>5</v>
      </c>
      <c r="DR48" s="64">
        <f t="shared" si="40"/>
        <v>1</v>
      </c>
      <c r="DS48" s="98" t="s">
        <v>214</v>
      </c>
      <c r="DT48" s="89"/>
      <c r="DU48" s="89"/>
      <c r="DV48" s="90"/>
      <c r="DW48" s="81"/>
      <c r="DX48" s="30">
        <v>2</v>
      </c>
      <c r="DY48" s="30">
        <v>2</v>
      </c>
      <c r="DZ48" s="64">
        <f t="shared" si="41"/>
        <v>1</v>
      </c>
      <c r="EA48" s="98" t="s">
        <v>214</v>
      </c>
      <c r="EB48" s="30">
        <v>4</v>
      </c>
      <c r="EC48" s="30">
        <v>2</v>
      </c>
      <c r="ED48" s="64">
        <f t="shared" si="42"/>
        <v>0.5</v>
      </c>
      <c r="EE48" s="98" t="s">
        <v>214</v>
      </c>
      <c r="EF48" s="30">
        <v>0</v>
      </c>
      <c r="EG48" s="30">
        <v>0</v>
      </c>
      <c r="EH48" s="64" t="str">
        <f t="shared" si="43"/>
        <v/>
      </c>
      <c r="EI48" s="31"/>
      <c r="EJ48" s="30">
        <v>0</v>
      </c>
      <c r="EK48" s="30">
        <v>0</v>
      </c>
      <c r="EL48" s="64" t="str">
        <f t="shared" si="44"/>
        <v/>
      </c>
      <c r="EM48" s="31"/>
      <c r="EN48" s="30">
        <v>1</v>
      </c>
      <c r="EO48" s="30">
        <v>0</v>
      </c>
      <c r="EP48" s="64">
        <f t="shared" si="45"/>
        <v>0</v>
      </c>
      <c r="EQ48" s="31"/>
      <c r="ER48" s="30">
        <v>0</v>
      </c>
      <c r="ES48" s="30">
        <v>0</v>
      </c>
      <c r="ET48" s="64" t="str">
        <f t="shared" si="46"/>
        <v/>
      </c>
      <c r="EU48" s="31"/>
      <c r="EV48" s="31"/>
      <c r="EW48" s="31"/>
      <c r="EX48" s="31"/>
      <c r="EY48" s="31"/>
      <c r="EZ48" s="31" t="s">
        <v>78</v>
      </c>
      <c r="FA48" s="31"/>
      <c r="FB48" s="124" t="s">
        <v>163</v>
      </c>
      <c r="FC48" s="31" t="s">
        <v>78</v>
      </c>
      <c r="FD48" s="31"/>
      <c r="FE48" s="31"/>
      <c r="FF48" s="31"/>
      <c r="FG48" s="31"/>
      <c r="FH48" s="31"/>
      <c r="FI48" s="51"/>
      <c r="FJ48" s="31" t="s">
        <v>78</v>
      </c>
      <c r="FK48" s="31"/>
      <c r="FL48" s="31"/>
      <c r="FM48" s="31"/>
      <c r="FN48" s="31"/>
      <c r="FO48" s="31"/>
      <c r="FP48" s="31"/>
      <c r="FQ48" s="31"/>
      <c r="FR48" s="31"/>
      <c r="FS48" s="31"/>
      <c r="FT48" s="51"/>
      <c r="FU48" s="31"/>
      <c r="FV48" s="31"/>
      <c r="FW48" s="31" t="s">
        <v>78</v>
      </c>
      <c r="FX48" s="51" t="s">
        <v>201</v>
      </c>
      <c r="FY48" s="31"/>
      <c r="FZ48" s="31"/>
      <c r="GA48" s="31" t="s">
        <v>78</v>
      </c>
      <c r="GB48" s="155" t="s">
        <v>201</v>
      </c>
      <c r="GC48" s="158" t="str">
        <f t="shared" si="47"/>
        <v>対応済あり</v>
      </c>
      <c r="GD48" s="142" t="str">
        <f t="shared" si="48"/>
        <v>対応済あり</v>
      </c>
      <c r="GE48" s="161" t="s">
        <v>232</v>
      </c>
      <c r="GF48" s="147" t="s">
        <v>235</v>
      </c>
      <c r="GI48" s="153" t="str">
        <f t="shared" si="49"/>
        <v>OK</v>
      </c>
      <c r="GJ48" s="153" t="str">
        <f t="shared" si="50"/>
        <v>OK</v>
      </c>
    </row>
    <row r="49" spans="1:192" s="21" customFormat="1" ht="141" customHeight="1">
      <c r="A49" s="18" t="s">
        <v>164</v>
      </c>
      <c r="B49" s="97" t="s">
        <v>165</v>
      </c>
      <c r="C49" s="9" t="s">
        <v>78</v>
      </c>
      <c r="D49" s="9" t="s">
        <v>79</v>
      </c>
      <c r="E49" s="94" t="s">
        <v>208</v>
      </c>
      <c r="F49" s="9" t="s">
        <v>78</v>
      </c>
      <c r="G49" s="9" t="s">
        <v>79</v>
      </c>
      <c r="H49" s="94" t="s">
        <v>208</v>
      </c>
      <c r="I49" s="9" t="s">
        <v>80</v>
      </c>
      <c r="J49" s="9" t="s">
        <v>79</v>
      </c>
      <c r="K49" s="9"/>
      <c r="L49" s="9" t="s">
        <v>78</v>
      </c>
      <c r="M49" s="9" t="s">
        <v>79</v>
      </c>
      <c r="N49" s="94" t="s">
        <v>208</v>
      </c>
      <c r="O49" s="9" t="s">
        <v>78</v>
      </c>
      <c r="P49" s="9" t="s">
        <v>79</v>
      </c>
      <c r="Q49" s="94" t="s">
        <v>208</v>
      </c>
      <c r="R49" s="77"/>
      <c r="S49" s="77"/>
      <c r="T49" s="77"/>
      <c r="U49" s="77"/>
      <c r="V49" s="77"/>
      <c r="W49" s="77"/>
      <c r="X49" s="9" t="s">
        <v>78</v>
      </c>
      <c r="Y49" s="9" t="s">
        <v>79</v>
      </c>
      <c r="Z49" s="94" t="s">
        <v>210</v>
      </c>
      <c r="AA49" s="9" t="s">
        <v>78</v>
      </c>
      <c r="AB49" s="9" t="s">
        <v>79</v>
      </c>
      <c r="AC49" s="94" t="s">
        <v>210</v>
      </c>
      <c r="AD49" s="9"/>
      <c r="AE49" s="9" t="s">
        <v>78</v>
      </c>
      <c r="AF49" s="9"/>
      <c r="AG49" s="57" t="str">
        <f t="shared" si="23"/>
        <v>○</v>
      </c>
      <c r="AH49" s="9" t="s">
        <v>78</v>
      </c>
      <c r="AI49" s="9"/>
      <c r="AJ49" s="57" t="str">
        <f t="shared" si="24"/>
        <v/>
      </c>
      <c r="AK49" s="32"/>
      <c r="AL49" s="94" t="s">
        <v>210</v>
      </c>
      <c r="AM49" s="9" t="s">
        <v>80</v>
      </c>
      <c r="AN49" s="9" t="s">
        <v>79</v>
      </c>
      <c r="AO49" s="9"/>
      <c r="AP49" s="9" t="s">
        <v>78</v>
      </c>
      <c r="AQ49" s="9" t="s">
        <v>79</v>
      </c>
      <c r="AR49" s="94" t="s">
        <v>210</v>
      </c>
      <c r="AS49" s="77"/>
      <c r="AT49" s="77"/>
      <c r="AU49" s="77"/>
      <c r="AV49" s="77"/>
      <c r="AW49" s="77"/>
      <c r="AX49" s="77"/>
      <c r="AY49" s="9" t="s">
        <v>78</v>
      </c>
      <c r="AZ49" s="9" t="s">
        <v>79</v>
      </c>
      <c r="BA49" s="94" t="s">
        <v>208</v>
      </c>
      <c r="BB49" s="9" t="s">
        <v>78</v>
      </c>
      <c r="BC49" s="9" t="s">
        <v>79</v>
      </c>
      <c r="BD49" s="94" t="s">
        <v>208</v>
      </c>
      <c r="BE49" s="9" t="s">
        <v>78</v>
      </c>
      <c r="BF49" s="9" t="s">
        <v>79</v>
      </c>
      <c r="BG49" s="94" t="s">
        <v>208</v>
      </c>
      <c r="BH49" s="20">
        <v>1</v>
      </c>
      <c r="BI49" s="20">
        <v>1</v>
      </c>
      <c r="BJ49" s="61">
        <f t="shared" si="25"/>
        <v>1</v>
      </c>
      <c r="BK49" s="94" t="s">
        <v>210</v>
      </c>
      <c r="BL49" s="20">
        <v>4</v>
      </c>
      <c r="BM49" s="116">
        <v>4</v>
      </c>
      <c r="BN49" s="61">
        <f t="shared" si="26"/>
        <v>1</v>
      </c>
      <c r="BO49" s="94" t="s">
        <v>210</v>
      </c>
      <c r="BP49" s="20">
        <v>1</v>
      </c>
      <c r="BQ49" s="20">
        <v>1</v>
      </c>
      <c r="BR49" s="61">
        <f t="shared" si="27"/>
        <v>1</v>
      </c>
      <c r="BS49" s="94" t="s">
        <v>210</v>
      </c>
      <c r="BT49" s="20">
        <v>0</v>
      </c>
      <c r="BU49" s="20">
        <v>0</v>
      </c>
      <c r="BV49" s="61" t="str">
        <f t="shared" si="28"/>
        <v/>
      </c>
      <c r="BW49" s="9"/>
      <c r="BX49" s="20">
        <v>0</v>
      </c>
      <c r="BY49" s="20">
        <v>0</v>
      </c>
      <c r="BZ49" s="61" t="str">
        <f t="shared" si="29"/>
        <v/>
      </c>
      <c r="CA49" s="9"/>
      <c r="CB49" s="20">
        <v>3</v>
      </c>
      <c r="CC49" s="20">
        <v>3</v>
      </c>
      <c r="CD49" s="61">
        <f t="shared" si="30"/>
        <v>1</v>
      </c>
      <c r="CE49" s="94" t="s">
        <v>210</v>
      </c>
      <c r="CF49" s="20">
        <v>0</v>
      </c>
      <c r="CG49" s="20">
        <v>0</v>
      </c>
      <c r="CH49" s="61" t="str">
        <f t="shared" si="31"/>
        <v/>
      </c>
      <c r="CI49" s="9"/>
      <c r="CJ49" s="20">
        <v>3</v>
      </c>
      <c r="CK49" s="20">
        <v>3</v>
      </c>
      <c r="CL49" s="61">
        <f t="shared" si="32"/>
        <v>1</v>
      </c>
      <c r="CM49" s="94" t="s">
        <v>210</v>
      </c>
      <c r="CN49" s="20">
        <v>0</v>
      </c>
      <c r="CO49" s="20">
        <v>0</v>
      </c>
      <c r="CP49" s="61" t="str">
        <f t="shared" si="33"/>
        <v/>
      </c>
      <c r="CQ49" s="9"/>
      <c r="CR49" s="20">
        <v>0</v>
      </c>
      <c r="CS49" s="20">
        <v>0</v>
      </c>
      <c r="CT49" s="61" t="str">
        <f t="shared" si="34"/>
        <v/>
      </c>
      <c r="CU49" s="9"/>
      <c r="CV49" s="20">
        <v>6</v>
      </c>
      <c r="CW49" s="20">
        <v>6</v>
      </c>
      <c r="CX49" s="61">
        <f t="shared" si="35"/>
        <v>1</v>
      </c>
      <c r="CY49" s="94" t="s">
        <v>210</v>
      </c>
      <c r="CZ49" s="116">
        <v>208</v>
      </c>
      <c r="DA49" s="20">
        <v>0</v>
      </c>
      <c r="DB49" s="61">
        <f t="shared" si="36"/>
        <v>0</v>
      </c>
      <c r="DC49" s="9"/>
      <c r="DD49" s="20">
        <v>0</v>
      </c>
      <c r="DE49" s="20">
        <v>0</v>
      </c>
      <c r="DF49" s="61" t="str">
        <f t="shared" si="37"/>
        <v/>
      </c>
      <c r="DG49" s="9"/>
      <c r="DH49" s="20">
        <v>0</v>
      </c>
      <c r="DI49" s="20">
        <v>0</v>
      </c>
      <c r="DJ49" s="61" t="str">
        <f t="shared" si="38"/>
        <v/>
      </c>
      <c r="DK49" s="9"/>
      <c r="DL49" s="20">
        <v>1</v>
      </c>
      <c r="DM49" s="20">
        <v>0</v>
      </c>
      <c r="DN49" s="61">
        <f t="shared" si="39"/>
        <v>0</v>
      </c>
      <c r="DO49" s="9"/>
      <c r="DP49" s="20">
        <v>11</v>
      </c>
      <c r="DQ49" s="20">
        <v>7</v>
      </c>
      <c r="DR49" s="61">
        <f t="shared" si="40"/>
        <v>0.63636363636363635</v>
      </c>
      <c r="DS49" s="94" t="s">
        <v>210</v>
      </c>
      <c r="DT49" s="83"/>
      <c r="DU49" s="83"/>
      <c r="DV49" s="84"/>
      <c r="DW49" s="77"/>
      <c r="DX49" s="20">
        <v>3</v>
      </c>
      <c r="DY49" s="20">
        <v>3</v>
      </c>
      <c r="DZ49" s="61">
        <f t="shared" si="41"/>
        <v>1</v>
      </c>
      <c r="EA49" s="94" t="s">
        <v>210</v>
      </c>
      <c r="EB49" s="20">
        <v>5</v>
      </c>
      <c r="EC49" s="20">
        <v>4</v>
      </c>
      <c r="ED49" s="61">
        <f t="shared" si="42"/>
        <v>0.8</v>
      </c>
      <c r="EE49" s="94" t="s">
        <v>210</v>
      </c>
      <c r="EF49" s="20">
        <v>0</v>
      </c>
      <c r="EG49" s="20">
        <v>0</v>
      </c>
      <c r="EH49" s="61" t="str">
        <f t="shared" si="43"/>
        <v/>
      </c>
      <c r="EI49" s="9"/>
      <c r="EJ49" s="20">
        <v>0</v>
      </c>
      <c r="EK49" s="20">
        <v>0</v>
      </c>
      <c r="EL49" s="61" t="str">
        <f t="shared" si="44"/>
        <v/>
      </c>
      <c r="EM49" s="9"/>
      <c r="EN49" s="20">
        <v>2</v>
      </c>
      <c r="EO49" s="20">
        <v>2</v>
      </c>
      <c r="EP49" s="61">
        <f t="shared" si="45"/>
        <v>1</v>
      </c>
      <c r="EQ49" s="94" t="s">
        <v>210</v>
      </c>
      <c r="ER49" s="20">
        <v>0</v>
      </c>
      <c r="ES49" s="20">
        <v>0</v>
      </c>
      <c r="ET49" s="61" t="str">
        <f t="shared" si="46"/>
        <v/>
      </c>
      <c r="EU49" s="9"/>
      <c r="EV49" s="9" t="s">
        <v>78</v>
      </c>
      <c r="EW49" s="9"/>
      <c r="EX49" s="9"/>
      <c r="EY49" s="9"/>
      <c r="EZ49" s="9"/>
      <c r="FA49" s="9"/>
      <c r="FB49" s="32"/>
      <c r="FC49" s="9" t="s">
        <v>78</v>
      </c>
      <c r="FD49" s="9"/>
      <c r="FE49" s="9"/>
      <c r="FF49" s="9"/>
      <c r="FG49" s="9"/>
      <c r="FH49" s="9"/>
      <c r="FI49" s="32"/>
      <c r="FJ49" s="9" t="s">
        <v>78</v>
      </c>
      <c r="FK49" s="9"/>
      <c r="FL49" s="9"/>
      <c r="FM49" s="9"/>
      <c r="FN49" s="9"/>
      <c r="FO49" s="9"/>
      <c r="FP49" s="9"/>
      <c r="FQ49" s="9" t="s">
        <v>78</v>
      </c>
      <c r="FR49" s="9"/>
      <c r="FS49" s="9"/>
      <c r="FT49" s="32"/>
      <c r="FU49" s="9" t="s">
        <v>78</v>
      </c>
      <c r="FV49" s="9"/>
      <c r="FW49" s="9"/>
      <c r="FX49" s="32"/>
      <c r="FY49" s="9" t="s">
        <v>78</v>
      </c>
      <c r="FZ49" s="9"/>
      <c r="GA49" s="9"/>
      <c r="GB49" s="154"/>
      <c r="GC49" s="158" t="str">
        <f t="shared" si="47"/>
        <v>対応済あり</v>
      </c>
      <c r="GD49" s="142" t="str">
        <f t="shared" si="48"/>
        <v>対応済あり</v>
      </c>
      <c r="GE49" s="161" t="s">
        <v>231</v>
      </c>
      <c r="GF49" s="147" t="s">
        <v>235</v>
      </c>
      <c r="GI49" s="153" t="str">
        <f t="shared" si="49"/>
        <v>OK</v>
      </c>
      <c r="GJ49" s="153" t="str">
        <f t="shared" si="50"/>
        <v>OK</v>
      </c>
    </row>
    <row r="50" spans="1:192" s="21" customFormat="1" ht="78">
      <c r="A50" s="18" t="s">
        <v>166</v>
      </c>
      <c r="B50" s="97" t="s">
        <v>167</v>
      </c>
      <c r="C50" s="9" t="s">
        <v>78</v>
      </c>
      <c r="D50" s="9" t="s">
        <v>79</v>
      </c>
      <c r="E50" s="94" t="s">
        <v>210</v>
      </c>
      <c r="F50" s="9" t="s">
        <v>78</v>
      </c>
      <c r="G50" s="9" t="s">
        <v>79</v>
      </c>
      <c r="H50" s="94" t="s">
        <v>210</v>
      </c>
      <c r="I50" s="9" t="s">
        <v>78</v>
      </c>
      <c r="J50" s="9" t="s">
        <v>79</v>
      </c>
      <c r="K50" s="94" t="s">
        <v>210</v>
      </c>
      <c r="L50" s="9" t="s">
        <v>78</v>
      </c>
      <c r="M50" s="9" t="s">
        <v>79</v>
      </c>
      <c r="N50" s="94" t="s">
        <v>210</v>
      </c>
      <c r="O50" s="9" t="s">
        <v>78</v>
      </c>
      <c r="P50" s="9" t="s">
        <v>79</v>
      </c>
      <c r="Q50" s="94" t="s">
        <v>210</v>
      </c>
      <c r="R50" s="77"/>
      <c r="S50" s="77"/>
      <c r="T50" s="77"/>
      <c r="U50" s="77"/>
      <c r="V50" s="77"/>
      <c r="W50" s="77"/>
      <c r="X50" s="9" t="s">
        <v>117</v>
      </c>
      <c r="Y50" s="9" t="s">
        <v>79</v>
      </c>
      <c r="Z50" s="94" t="s">
        <v>210</v>
      </c>
      <c r="AA50" s="9" t="s">
        <v>78</v>
      </c>
      <c r="AB50" s="9" t="s">
        <v>79</v>
      </c>
      <c r="AC50" s="94" t="s">
        <v>210</v>
      </c>
      <c r="AD50" s="9"/>
      <c r="AE50" s="9"/>
      <c r="AF50" s="9" t="s">
        <v>78</v>
      </c>
      <c r="AG50" s="57" t="str">
        <f t="shared" si="23"/>
        <v/>
      </c>
      <c r="AH50" s="9" t="s">
        <v>78</v>
      </c>
      <c r="AI50" s="9"/>
      <c r="AJ50" s="57" t="str">
        <f t="shared" si="24"/>
        <v>○</v>
      </c>
      <c r="AK50" s="32" t="s">
        <v>85</v>
      </c>
      <c r="AL50" s="94" t="s">
        <v>210</v>
      </c>
      <c r="AM50" s="9" t="s">
        <v>80</v>
      </c>
      <c r="AN50" s="9" t="s">
        <v>79</v>
      </c>
      <c r="AO50" s="9"/>
      <c r="AP50" s="9" t="s">
        <v>78</v>
      </c>
      <c r="AQ50" s="9" t="s">
        <v>79</v>
      </c>
      <c r="AR50" s="94" t="s">
        <v>210</v>
      </c>
      <c r="AS50" s="77"/>
      <c r="AT50" s="77"/>
      <c r="AU50" s="77"/>
      <c r="AV50" s="77"/>
      <c r="AW50" s="77"/>
      <c r="AX50" s="77"/>
      <c r="AY50" s="9" t="s">
        <v>78</v>
      </c>
      <c r="AZ50" s="9" t="s">
        <v>79</v>
      </c>
      <c r="BA50" s="94" t="s">
        <v>210</v>
      </c>
      <c r="BB50" s="9" t="s">
        <v>78</v>
      </c>
      <c r="BC50" s="9" t="s">
        <v>79</v>
      </c>
      <c r="BD50" s="94" t="s">
        <v>210</v>
      </c>
      <c r="BE50" s="9" t="s">
        <v>78</v>
      </c>
      <c r="BF50" s="9" t="s">
        <v>79</v>
      </c>
      <c r="BG50" s="94" t="s">
        <v>210</v>
      </c>
      <c r="BH50" s="20">
        <v>2</v>
      </c>
      <c r="BI50" s="20">
        <v>2</v>
      </c>
      <c r="BJ50" s="61">
        <f t="shared" si="25"/>
        <v>1</v>
      </c>
      <c r="BK50" s="94" t="s">
        <v>210</v>
      </c>
      <c r="BL50" s="20">
        <v>2</v>
      </c>
      <c r="BM50" s="20">
        <v>2</v>
      </c>
      <c r="BN50" s="61">
        <f t="shared" si="26"/>
        <v>1</v>
      </c>
      <c r="BO50" s="94" t="s">
        <v>210</v>
      </c>
      <c r="BP50" s="20">
        <v>1</v>
      </c>
      <c r="BQ50" s="20">
        <v>1</v>
      </c>
      <c r="BR50" s="61">
        <f t="shared" si="27"/>
        <v>1</v>
      </c>
      <c r="BS50" s="94" t="s">
        <v>210</v>
      </c>
      <c r="BT50" s="20">
        <v>2</v>
      </c>
      <c r="BU50" s="20">
        <v>2</v>
      </c>
      <c r="BV50" s="61">
        <f t="shared" si="28"/>
        <v>1</v>
      </c>
      <c r="BW50" s="94" t="s">
        <v>210</v>
      </c>
      <c r="BX50" s="20">
        <v>0</v>
      </c>
      <c r="BY50" s="20">
        <v>0</v>
      </c>
      <c r="BZ50" s="61" t="str">
        <f t="shared" si="29"/>
        <v/>
      </c>
      <c r="CA50" s="9"/>
      <c r="CB50" s="20">
        <v>0</v>
      </c>
      <c r="CC50" s="20">
        <v>0</v>
      </c>
      <c r="CD50" s="61" t="str">
        <f t="shared" si="30"/>
        <v/>
      </c>
      <c r="CE50" s="9"/>
      <c r="CF50" s="20">
        <v>1</v>
      </c>
      <c r="CG50" s="20">
        <v>1</v>
      </c>
      <c r="CH50" s="61">
        <f t="shared" si="31"/>
        <v>1</v>
      </c>
      <c r="CI50" s="94" t="s">
        <v>210</v>
      </c>
      <c r="CJ50" s="20">
        <v>0</v>
      </c>
      <c r="CK50" s="20">
        <v>0</v>
      </c>
      <c r="CL50" s="61" t="str">
        <f t="shared" si="32"/>
        <v/>
      </c>
      <c r="CM50" s="9"/>
      <c r="CN50" s="20">
        <v>0</v>
      </c>
      <c r="CO50" s="20">
        <v>0</v>
      </c>
      <c r="CP50" s="61" t="str">
        <f t="shared" si="33"/>
        <v/>
      </c>
      <c r="CQ50" s="9"/>
      <c r="CR50" s="20">
        <v>2</v>
      </c>
      <c r="CS50" s="20">
        <v>2</v>
      </c>
      <c r="CT50" s="61">
        <f t="shared" si="34"/>
        <v>1</v>
      </c>
      <c r="CU50" s="94" t="s">
        <v>210</v>
      </c>
      <c r="CV50" s="20">
        <v>4</v>
      </c>
      <c r="CW50" s="20">
        <v>4</v>
      </c>
      <c r="CX50" s="61">
        <f t="shared" si="35"/>
        <v>1</v>
      </c>
      <c r="CY50" s="94" t="s">
        <v>210</v>
      </c>
      <c r="CZ50" s="20">
        <v>2</v>
      </c>
      <c r="DA50" s="20">
        <v>2</v>
      </c>
      <c r="DB50" s="61">
        <f t="shared" si="36"/>
        <v>1</v>
      </c>
      <c r="DC50" s="94" t="s">
        <v>210</v>
      </c>
      <c r="DD50" s="20">
        <v>0</v>
      </c>
      <c r="DE50" s="20">
        <v>0</v>
      </c>
      <c r="DF50" s="61" t="str">
        <f t="shared" si="37"/>
        <v/>
      </c>
      <c r="DG50" s="9"/>
      <c r="DH50" s="20">
        <v>0</v>
      </c>
      <c r="DI50" s="20">
        <v>0</v>
      </c>
      <c r="DJ50" s="61" t="str">
        <f t="shared" si="38"/>
        <v/>
      </c>
      <c r="DK50" s="9"/>
      <c r="DL50" s="20">
        <v>1</v>
      </c>
      <c r="DM50" s="20">
        <v>0</v>
      </c>
      <c r="DN50" s="61">
        <f t="shared" si="39"/>
        <v>0</v>
      </c>
      <c r="DO50" s="9"/>
      <c r="DP50" s="20">
        <v>7</v>
      </c>
      <c r="DQ50" s="20">
        <v>1</v>
      </c>
      <c r="DR50" s="61">
        <f t="shared" si="40"/>
        <v>0.14285714285714285</v>
      </c>
      <c r="DS50" s="94" t="s">
        <v>210</v>
      </c>
      <c r="DT50" s="83"/>
      <c r="DU50" s="83"/>
      <c r="DV50" s="84"/>
      <c r="DW50" s="77"/>
      <c r="DX50" s="20">
        <v>2</v>
      </c>
      <c r="DY50" s="20">
        <v>2</v>
      </c>
      <c r="DZ50" s="61">
        <f t="shared" si="41"/>
        <v>1</v>
      </c>
      <c r="EA50" s="94" t="s">
        <v>210</v>
      </c>
      <c r="EB50" s="20">
        <v>3</v>
      </c>
      <c r="EC50" s="20">
        <v>3</v>
      </c>
      <c r="ED50" s="61">
        <f t="shared" si="42"/>
        <v>1</v>
      </c>
      <c r="EE50" s="94" t="s">
        <v>210</v>
      </c>
      <c r="EF50" s="20">
        <v>0</v>
      </c>
      <c r="EG50" s="20">
        <v>0</v>
      </c>
      <c r="EH50" s="61" t="str">
        <f t="shared" si="43"/>
        <v/>
      </c>
      <c r="EI50" s="9"/>
      <c r="EJ50" s="20">
        <v>1</v>
      </c>
      <c r="EK50" s="20">
        <v>1</v>
      </c>
      <c r="EL50" s="61">
        <f t="shared" si="44"/>
        <v>1</v>
      </c>
      <c r="EM50" s="94" t="s">
        <v>210</v>
      </c>
      <c r="EN50" s="95">
        <v>1</v>
      </c>
      <c r="EO50" s="95">
        <v>1</v>
      </c>
      <c r="EP50" s="61">
        <f t="shared" si="45"/>
        <v>1</v>
      </c>
      <c r="EQ50" s="94" t="s">
        <v>210</v>
      </c>
      <c r="ER50" s="20">
        <v>0</v>
      </c>
      <c r="ES50" s="20">
        <v>0</v>
      </c>
      <c r="ET50" s="61" t="str">
        <f t="shared" si="46"/>
        <v/>
      </c>
      <c r="EU50" s="9"/>
      <c r="EV50" s="9"/>
      <c r="EW50" s="9"/>
      <c r="EX50" s="9"/>
      <c r="EY50" s="9"/>
      <c r="EZ50" s="9" t="s">
        <v>78</v>
      </c>
      <c r="FA50" s="9"/>
      <c r="FB50" s="9" t="s">
        <v>202</v>
      </c>
      <c r="FC50" s="9" t="s">
        <v>78</v>
      </c>
      <c r="FD50" s="9"/>
      <c r="FE50" s="9"/>
      <c r="FF50" s="9"/>
      <c r="FG50" s="9"/>
      <c r="FH50" s="9"/>
      <c r="FI50" s="32"/>
      <c r="FJ50" s="9"/>
      <c r="FK50" s="9"/>
      <c r="FL50" s="9"/>
      <c r="FM50" s="9"/>
      <c r="FN50" s="9" t="s">
        <v>78</v>
      </c>
      <c r="FO50" s="9"/>
      <c r="FP50" s="9" t="s">
        <v>202</v>
      </c>
      <c r="FQ50" s="9"/>
      <c r="FR50" s="9"/>
      <c r="FS50" s="9"/>
      <c r="FT50" s="32"/>
      <c r="FU50" s="9" t="s">
        <v>78</v>
      </c>
      <c r="FV50" s="9"/>
      <c r="FW50" s="9"/>
      <c r="FX50" s="32"/>
      <c r="FY50" s="9"/>
      <c r="FZ50" s="9"/>
      <c r="GA50" s="9"/>
      <c r="GB50" s="32"/>
      <c r="GC50" s="158" t="str">
        <f t="shared" si="47"/>
        <v>対応済あり</v>
      </c>
      <c r="GD50" s="142" t="str">
        <f t="shared" si="48"/>
        <v>対応済あり</v>
      </c>
      <c r="GE50" s="161" t="s">
        <v>232</v>
      </c>
      <c r="GF50" s="147" t="s">
        <v>236</v>
      </c>
      <c r="GI50" s="153" t="str">
        <f t="shared" si="49"/>
        <v>OK</v>
      </c>
      <c r="GJ50" s="153" t="str">
        <f t="shared" si="50"/>
        <v>OK</v>
      </c>
    </row>
    <row r="51" spans="1:192" s="21" customFormat="1" ht="39">
      <c r="A51" s="18" t="s">
        <v>168</v>
      </c>
      <c r="B51" s="97" t="s">
        <v>244</v>
      </c>
      <c r="C51" s="9" t="s">
        <v>78</v>
      </c>
      <c r="D51" s="9" t="s">
        <v>79</v>
      </c>
      <c r="E51" s="94" t="s">
        <v>208</v>
      </c>
      <c r="F51" s="9" t="s">
        <v>78</v>
      </c>
      <c r="G51" s="9" t="s">
        <v>79</v>
      </c>
      <c r="H51" s="94" t="s">
        <v>208</v>
      </c>
      <c r="I51" s="9" t="s">
        <v>80</v>
      </c>
      <c r="J51" s="9" t="s">
        <v>79</v>
      </c>
      <c r="K51" s="9"/>
      <c r="L51" s="9" t="s">
        <v>80</v>
      </c>
      <c r="M51" s="9" t="s">
        <v>78</v>
      </c>
      <c r="N51" s="9"/>
      <c r="O51" s="9"/>
      <c r="P51" s="9" t="s">
        <v>78</v>
      </c>
      <c r="Q51" s="9"/>
      <c r="R51" s="125"/>
      <c r="S51" s="125"/>
      <c r="T51" s="125"/>
      <c r="U51" s="125"/>
      <c r="V51" s="125"/>
      <c r="W51" s="125"/>
      <c r="X51" s="9" t="s">
        <v>78</v>
      </c>
      <c r="Y51" s="9" t="s">
        <v>79</v>
      </c>
      <c r="Z51" s="94" t="s">
        <v>208</v>
      </c>
      <c r="AA51" s="9" t="s">
        <v>78</v>
      </c>
      <c r="AB51" s="9" t="s">
        <v>79</v>
      </c>
      <c r="AC51" s="94" t="s">
        <v>208</v>
      </c>
      <c r="AD51" s="9"/>
      <c r="AE51" s="9" t="s">
        <v>78</v>
      </c>
      <c r="AF51" s="9"/>
      <c r="AG51" s="126" t="str">
        <f t="shared" si="23"/>
        <v>○</v>
      </c>
      <c r="AH51" s="9" t="s">
        <v>78</v>
      </c>
      <c r="AI51" s="9"/>
      <c r="AJ51" s="126" t="str">
        <f t="shared" si="24"/>
        <v/>
      </c>
      <c r="AK51" s="32"/>
      <c r="AL51" s="94" t="s">
        <v>208</v>
      </c>
      <c r="AM51" s="125" t="s">
        <v>80</v>
      </c>
      <c r="AN51" s="125" t="s">
        <v>79</v>
      </c>
      <c r="AO51" s="125"/>
      <c r="AP51" s="9" t="s">
        <v>78</v>
      </c>
      <c r="AQ51" s="9" t="s">
        <v>79</v>
      </c>
      <c r="AR51" s="94" t="s">
        <v>210</v>
      </c>
      <c r="AS51" s="125"/>
      <c r="AT51" s="125"/>
      <c r="AU51" s="125"/>
      <c r="AV51" s="125"/>
      <c r="AW51" s="125"/>
      <c r="AX51" s="125"/>
      <c r="AY51" s="9" t="s">
        <v>78</v>
      </c>
      <c r="AZ51" s="9" t="s">
        <v>79</v>
      </c>
      <c r="BA51" s="94" t="s">
        <v>208</v>
      </c>
      <c r="BB51" s="9" t="s">
        <v>78</v>
      </c>
      <c r="BC51" s="9" t="s">
        <v>79</v>
      </c>
      <c r="BD51" s="94" t="s">
        <v>208</v>
      </c>
      <c r="BE51" s="9" t="s">
        <v>78</v>
      </c>
      <c r="BF51" s="9" t="s">
        <v>79</v>
      </c>
      <c r="BG51" s="94" t="s">
        <v>210</v>
      </c>
      <c r="BH51" s="20">
        <v>1</v>
      </c>
      <c r="BI51" s="20">
        <v>1</v>
      </c>
      <c r="BJ51" s="127">
        <f t="shared" si="25"/>
        <v>1</v>
      </c>
      <c r="BK51" s="94" t="s">
        <v>209</v>
      </c>
      <c r="BL51" s="20">
        <v>5</v>
      </c>
      <c r="BM51" s="20">
        <v>4</v>
      </c>
      <c r="BN51" s="127">
        <f t="shared" si="26"/>
        <v>0.8</v>
      </c>
      <c r="BO51" s="94" t="s">
        <v>209</v>
      </c>
      <c r="BP51" s="20">
        <v>0</v>
      </c>
      <c r="BQ51" s="20">
        <v>0</v>
      </c>
      <c r="BR51" s="127" t="str">
        <f t="shared" si="27"/>
        <v/>
      </c>
      <c r="BS51" s="9"/>
      <c r="BT51" s="20">
        <v>0</v>
      </c>
      <c r="BU51" s="20">
        <v>0</v>
      </c>
      <c r="BV51" s="127" t="str">
        <f t="shared" si="28"/>
        <v/>
      </c>
      <c r="BW51" s="9"/>
      <c r="BX51" s="20">
        <v>0</v>
      </c>
      <c r="BY51" s="20">
        <v>0</v>
      </c>
      <c r="BZ51" s="127" t="str">
        <f t="shared" si="29"/>
        <v/>
      </c>
      <c r="CA51" s="9"/>
      <c r="CB51" s="20">
        <v>2</v>
      </c>
      <c r="CC51" s="20">
        <v>2</v>
      </c>
      <c r="CD51" s="127">
        <f t="shared" si="30"/>
        <v>1</v>
      </c>
      <c r="CE51" s="94" t="s">
        <v>209</v>
      </c>
      <c r="CF51" s="20">
        <v>2</v>
      </c>
      <c r="CG51" s="20">
        <v>2</v>
      </c>
      <c r="CH51" s="127">
        <f t="shared" si="31"/>
        <v>1</v>
      </c>
      <c r="CI51" s="94" t="s">
        <v>209</v>
      </c>
      <c r="CJ51" s="20">
        <v>0</v>
      </c>
      <c r="CK51" s="20">
        <v>0</v>
      </c>
      <c r="CL51" s="127" t="str">
        <f t="shared" si="32"/>
        <v/>
      </c>
      <c r="CM51" s="9"/>
      <c r="CN51" s="20">
        <v>0</v>
      </c>
      <c r="CO51" s="20">
        <v>0</v>
      </c>
      <c r="CP51" s="127" t="str">
        <f t="shared" si="33"/>
        <v/>
      </c>
      <c r="CQ51" s="9"/>
      <c r="CR51" s="20">
        <v>0</v>
      </c>
      <c r="CS51" s="20">
        <v>0</v>
      </c>
      <c r="CT51" s="127" t="str">
        <f t="shared" si="34"/>
        <v/>
      </c>
      <c r="CU51" s="9"/>
      <c r="CV51" s="20">
        <v>6</v>
      </c>
      <c r="CW51" s="20">
        <v>6</v>
      </c>
      <c r="CX51" s="127">
        <f t="shared" si="35"/>
        <v>1</v>
      </c>
      <c r="CY51" s="94" t="s">
        <v>209</v>
      </c>
      <c r="CZ51" s="20">
        <v>84</v>
      </c>
      <c r="DA51" s="20">
        <v>84</v>
      </c>
      <c r="DB51" s="127">
        <f t="shared" si="36"/>
        <v>1</v>
      </c>
      <c r="DC51" s="94" t="s">
        <v>209</v>
      </c>
      <c r="DD51" s="20">
        <v>0</v>
      </c>
      <c r="DE51" s="20">
        <v>0</v>
      </c>
      <c r="DF51" s="127" t="str">
        <f t="shared" si="37"/>
        <v/>
      </c>
      <c r="DG51" s="9"/>
      <c r="DH51" s="20">
        <v>0</v>
      </c>
      <c r="DI51" s="20">
        <v>0</v>
      </c>
      <c r="DJ51" s="127" t="str">
        <f t="shared" si="38"/>
        <v/>
      </c>
      <c r="DK51" s="9"/>
      <c r="DL51" s="20">
        <v>1</v>
      </c>
      <c r="DM51" s="20">
        <v>0</v>
      </c>
      <c r="DN51" s="127">
        <f t="shared" si="39"/>
        <v>0</v>
      </c>
      <c r="DO51" s="94"/>
      <c r="DP51" s="20">
        <v>4</v>
      </c>
      <c r="DQ51" s="20">
        <v>4</v>
      </c>
      <c r="DR51" s="127">
        <f t="shared" si="40"/>
        <v>1</v>
      </c>
      <c r="DS51" s="94" t="s">
        <v>209</v>
      </c>
      <c r="DT51" s="128"/>
      <c r="DU51" s="128"/>
      <c r="DV51" s="129"/>
      <c r="DW51" s="125"/>
      <c r="DX51" s="20">
        <v>1</v>
      </c>
      <c r="DY51" s="20">
        <v>0</v>
      </c>
      <c r="DZ51" s="127">
        <f t="shared" si="41"/>
        <v>0</v>
      </c>
      <c r="EA51" s="94"/>
      <c r="EB51" s="20">
        <v>5</v>
      </c>
      <c r="EC51" s="20">
        <v>5</v>
      </c>
      <c r="ED51" s="127">
        <f t="shared" si="42"/>
        <v>1</v>
      </c>
      <c r="EE51" s="94" t="s">
        <v>209</v>
      </c>
      <c r="EF51" s="20">
        <v>0</v>
      </c>
      <c r="EG51" s="20">
        <v>0</v>
      </c>
      <c r="EH51" s="127" t="str">
        <f t="shared" si="43"/>
        <v/>
      </c>
      <c r="EI51" s="9"/>
      <c r="EJ51" s="20">
        <v>0</v>
      </c>
      <c r="EK51" s="20">
        <v>0</v>
      </c>
      <c r="EL51" s="127" t="str">
        <f t="shared" si="44"/>
        <v/>
      </c>
      <c r="EM51" s="9"/>
      <c r="EN51" s="20">
        <v>1</v>
      </c>
      <c r="EO51" s="20">
        <v>0</v>
      </c>
      <c r="EP51" s="127">
        <f t="shared" si="45"/>
        <v>0</v>
      </c>
      <c r="EQ51" s="94"/>
      <c r="ER51" s="20">
        <v>0</v>
      </c>
      <c r="ES51" s="20">
        <v>0</v>
      </c>
      <c r="ET51" s="127" t="str">
        <f t="shared" si="46"/>
        <v/>
      </c>
      <c r="EU51" s="9"/>
      <c r="EV51" s="9"/>
      <c r="EW51" s="9"/>
      <c r="EX51" s="9"/>
      <c r="EY51" s="9"/>
      <c r="EZ51" s="9"/>
      <c r="FA51" s="9" t="s">
        <v>78</v>
      </c>
      <c r="FB51" s="32" t="s">
        <v>203</v>
      </c>
      <c r="FC51" s="9" t="s">
        <v>78</v>
      </c>
      <c r="FD51" s="9"/>
      <c r="FE51" s="9"/>
      <c r="FF51" s="9"/>
      <c r="FG51" s="9"/>
      <c r="FH51" s="9"/>
      <c r="FI51" s="32"/>
      <c r="FJ51" s="9" t="s">
        <v>78</v>
      </c>
      <c r="FK51" s="9"/>
      <c r="FL51" s="9"/>
      <c r="FM51" s="9"/>
      <c r="FN51" s="9"/>
      <c r="FO51" s="9"/>
      <c r="FP51" s="9"/>
      <c r="FQ51" s="9"/>
      <c r="FR51" s="9"/>
      <c r="FS51" s="9"/>
      <c r="FT51" s="32"/>
      <c r="FU51" s="9" t="s">
        <v>78</v>
      </c>
      <c r="FV51" s="9"/>
      <c r="FW51" s="9"/>
      <c r="FX51" s="32"/>
      <c r="FY51" s="9" t="s">
        <v>78</v>
      </c>
      <c r="FZ51" s="9"/>
      <c r="GA51" s="9"/>
      <c r="GB51" s="32"/>
      <c r="GC51" s="158" t="str">
        <f t="shared" si="47"/>
        <v>対応済あり</v>
      </c>
      <c r="GD51" s="142" t="str">
        <f t="shared" si="48"/>
        <v>なし</v>
      </c>
      <c r="GE51" s="161" t="s">
        <v>231</v>
      </c>
      <c r="GF51" s="147" t="s">
        <v>236</v>
      </c>
      <c r="GI51" s="153" t="str">
        <f t="shared" si="49"/>
        <v>OK</v>
      </c>
      <c r="GJ51" s="153" t="str">
        <f t="shared" si="50"/>
        <v>後退</v>
      </c>
    </row>
    <row r="52" spans="1:192" s="21" customFormat="1" ht="124.5" customHeight="1">
      <c r="A52" s="18" t="s">
        <v>169</v>
      </c>
      <c r="B52" s="97" t="s">
        <v>170</v>
      </c>
      <c r="C52" s="9" t="s">
        <v>78</v>
      </c>
      <c r="D52" s="9" t="s">
        <v>79</v>
      </c>
      <c r="E52" s="94" t="s">
        <v>210</v>
      </c>
      <c r="F52" s="9" t="s">
        <v>78</v>
      </c>
      <c r="G52" s="9" t="s">
        <v>79</v>
      </c>
      <c r="H52" s="94" t="s">
        <v>210</v>
      </c>
      <c r="I52" s="9" t="s">
        <v>80</v>
      </c>
      <c r="J52" s="9" t="s">
        <v>79</v>
      </c>
      <c r="K52" s="9"/>
      <c r="L52" s="9" t="s">
        <v>78</v>
      </c>
      <c r="M52" s="9" t="s">
        <v>79</v>
      </c>
      <c r="N52" s="94" t="s">
        <v>210</v>
      </c>
      <c r="O52" s="94" t="s">
        <v>78</v>
      </c>
      <c r="P52" s="9"/>
      <c r="Q52" s="94" t="s">
        <v>210</v>
      </c>
      <c r="R52" s="77"/>
      <c r="S52" s="77"/>
      <c r="T52" s="77"/>
      <c r="U52" s="77"/>
      <c r="V52" s="77"/>
      <c r="W52" s="77"/>
      <c r="X52" s="9" t="s">
        <v>78</v>
      </c>
      <c r="Y52" s="9" t="s">
        <v>79</v>
      </c>
      <c r="Z52" s="94" t="s">
        <v>210</v>
      </c>
      <c r="AA52" s="9" t="s">
        <v>78</v>
      </c>
      <c r="AB52" s="9" t="s">
        <v>79</v>
      </c>
      <c r="AC52" s="94" t="s">
        <v>210</v>
      </c>
      <c r="AD52" s="9"/>
      <c r="AE52" s="9" t="s">
        <v>78</v>
      </c>
      <c r="AF52" s="9"/>
      <c r="AG52" s="57" t="str">
        <f t="shared" si="23"/>
        <v>○</v>
      </c>
      <c r="AH52" s="9" t="s">
        <v>78</v>
      </c>
      <c r="AI52" s="9"/>
      <c r="AJ52" s="57" t="str">
        <f t="shared" si="24"/>
        <v/>
      </c>
      <c r="AK52" s="32"/>
      <c r="AL52" s="94" t="s">
        <v>210</v>
      </c>
      <c r="AM52" s="9" t="s">
        <v>80</v>
      </c>
      <c r="AN52" s="9" t="s">
        <v>79</v>
      </c>
      <c r="AO52" s="9"/>
      <c r="AP52" s="9" t="s">
        <v>78</v>
      </c>
      <c r="AQ52" s="9" t="s">
        <v>79</v>
      </c>
      <c r="AR52" s="94" t="s">
        <v>210</v>
      </c>
      <c r="AS52" s="77"/>
      <c r="AT52" s="77"/>
      <c r="AU52" s="77"/>
      <c r="AV52" s="77"/>
      <c r="AW52" s="77"/>
      <c r="AX52" s="77"/>
      <c r="AY52" s="9" t="s">
        <v>78</v>
      </c>
      <c r="AZ52" s="9" t="s">
        <v>79</v>
      </c>
      <c r="BA52" s="94" t="s">
        <v>210</v>
      </c>
      <c r="BB52" s="9" t="s">
        <v>78</v>
      </c>
      <c r="BC52" s="9" t="s">
        <v>79</v>
      </c>
      <c r="BD52" s="94" t="s">
        <v>210</v>
      </c>
      <c r="BE52" s="9" t="s">
        <v>78</v>
      </c>
      <c r="BF52" s="9" t="s">
        <v>79</v>
      </c>
      <c r="BG52" s="94" t="s">
        <v>210</v>
      </c>
      <c r="BH52" s="20">
        <v>1</v>
      </c>
      <c r="BI52" s="20">
        <v>1</v>
      </c>
      <c r="BJ52" s="61">
        <f t="shared" si="25"/>
        <v>1</v>
      </c>
      <c r="BK52" s="167" t="s">
        <v>210</v>
      </c>
      <c r="BL52" s="20">
        <v>2</v>
      </c>
      <c r="BM52" s="20">
        <v>2</v>
      </c>
      <c r="BN52" s="61">
        <f t="shared" si="26"/>
        <v>1</v>
      </c>
      <c r="BO52" s="167" t="s">
        <v>210</v>
      </c>
      <c r="BP52" s="20">
        <v>0</v>
      </c>
      <c r="BQ52" s="20">
        <v>0</v>
      </c>
      <c r="BR52" s="61" t="str">
        <f t="shared" si="27"/>
        <v/>
      </c>
      <c r="BS52" s="9"/>
      <c r="BT52" s="20">
        <v>0</v>
      </c>
      <c r="BU52" s="20">
        <v>0</v>
      </c>
      <c r="BV52" s="61" t="str">
        <f t="shared" si="28"/>
        <v/>
      </c>
      <c r="BW52" s="9"/>
      <c r="BX52" s="20">
        <v>0</v>
      </c>
      <c r="BY52" s="20">
        <v>0</v>
      </c>
      <c r="BZ52" s="61" t="str">
        <f t="shared" si="29"/>
        <v/>
      </c>
      <c r="CA52" s="9"/>
      <c r="CB52" s="20">
        <v>0</v>
      </c>
      <c r="CC52" s="20">
        <v>0</v>
      </c>
      <c r="CD52" s="61" t="str">
        <f t="shared" si="30"/>
        <v/>
      </c>
      <c r="CE52" s="9"/>
      <c r="CF52" s="20">
        <v>0</v>
      </c>
      <c r="CG52" s="20">
        <v>0</v>
      </c>
      <c r="CH52" s="61" t="str">
        <f t="shared" si="31"/>
        <v/>
      </c>
      <c r="CI52" s="9"/>
      <c r="CJ52" s="20">
        <v>1</v>
      </c>
      <c r="CK52" s="20">
        <v>1</v>
      </c>
      <c r="CL52" s="61">
        <f t="shared" si="32"/>
        <v>1</v>
      </c>
      <c r="CM52" s="167" t="s">
        <v>210</v>
      </c>
      <c r="CN52" s="20">
        <v>2</v>
      </c>
      <c r="CO52" s="20">
        <v>2</v>
      </c>
      <c r="CP52" s="61">
        <f t="shared" si="33"/>
        <v>1</v>
      </c>
      <c r="CQ52" s="167" t="s">
        <v>210</v>
      </c>
      <c r="CR52" s="20">
        <v>0</v>
      </c>
      <c r="CS52" s="20">
        <v>0</v>
      </c>
      <c r="CT52" s="61" t="str">
        <f t="shared" si="34"/>
        <v/>
      </c>
      <c r="CU52" s="9"/>
      <c r="CV52" s="20">
        <v>5</v>
      </c>
      <c r="CW52" s="20">
        <v>5</v>
      </c>
      <c r="CX52" s="61">
        <f t="shared" si="35"/>
        <v>1</v>
      </c>
      <c r="CY52" s="167" t="s">
        <v>210</v>
      </c>
      <c r="CZ52" s="20">
        <v>37</v>
      </c>
      <c r="DA52" s="20">
        <v>37</v>
      </c>
      <c r="DB52" s="61">
        <f t="shared" si="36"/>
        <v>1</v>
      </c>
      <c r="DC52" s="167" t="s">
        <v>210</v>
      </c>
      <c r="DD52" s="20">
        <v>2</v>
      </c>
      <c r="DE52" s="20">
        <v>2</v>
      </c>
      <c r="DF52" s="61">
        <f t="shared" si="37"/>
        <v>1</v>
      </c>
      <c r="DG52" s="167" t="s">
        <v>210</v>
      </c>
      <c r="DH52" s="20">
        <v>0</v>
      </c>
      <c r="DI52" s="20">
        <v>0</v>
      </c>
      <c r="DJ52" s="61" t="str">
        <f t="shared" si="38"/>
        <v/>
      </c>
      <c r="DK52" s="9"/>
      <c r="DL52" s="20">
        <v>1</v>
      </c>
      <c r="DM52" s="20">
        <v>0</v>
      </c>
      <c r="DN52" s="61">
        <f t="shared" si="39"/>
        <v>0</v>
      </c>
      <c r="DO52" s="9"/>
      <c r="DP52" s="95">
        <v>7</v>
      </c>
      <c r="DQ52" s="95">
        <v>3</v>
      </c>
      <c r="DR52" s="61">
        <f t="shared" si="40"/>
        <v>0.42857142857142855</v>
      </c>
      <c r="DS52" s="167" t="s">
        <v>210</v>
      </c>
      <c r="DT52" s="83"/>
      <c r="DU52" s="83"/>
      <c r="DV52" s="84"/>
      <c r="DW52" s="77"/>
      <c r="DX52" s="20">
        <v>2</v>
      </c>
      <c r="DY52" s="20">
        <v>2</v>
      </c>
      <c r="DZ52" s="61">
        <f t="shared" si="41"/>
        <v>1</v>
      </c>
      <c r="EA52" s="167" t="s">
        <v>210</v>
      </c>
      <c r="EB52" s="20">
        <v>4</v>
      </c>
      <c r="EC52" s="20">
        <v>4</v>
      </c>
      <c r="ED52" s="61">
        <f t="shared" si="42"/>
        <v>1</v>
      </c>
      <c r="EE52" s="167" t="s">
        <v>210</v>
      </c>
      <c r="EF52" s="20">
        <v>0</v>
      </c>
      <c r="EG52" s="20">
        <v>0</v>
      </c>
      <c r="EH52" s="61" t="str">
        <f t="shared" si="43"/>
        <v/>
      </c>
      <c r="EI52" s="9"/>
      <c r="EJ52" s="20">
        <v>0</v>
      </c>
      <c r="EK52" s="20">
        <v>0</v>
      </c>
      <c r="EL52" s="61" t="str">
        <f t="shared" si="44"/>
        <v/>
      </c>
      <c r="EM52" s="9"/>
      <c r="EN52" s="20">
        <v>2</v>
      </c>
      <c r="EO52" s="20">
        <v>2</v>
      </c>
      <c r="EP52" s="61">
        <f t="shared" si="45"/>
        <v>1</v>
      </c>
      <c r="EQ52" s="167" t="s">
        <v>210</v>
      </c>
      <c r="ER52" s="20">
        <v>0</v>
      </c>
      <c r="ES52" s="20">
        <v>0</v>
      </c>
      <c r="ET52" s="61" t="str">
        <f t="shared" si="46"/>
        <v/>
      </c>
      <c r="EU52" s="9"/>
      <c r="EV52" s="9" t="s">
        <v>78</v>
      </c>
      <c r="EW52" s="9"/>
      <c r="EX52" s="9"/>
      <c r="EY52" s="9"/>
      <c r="EZ52" s="9"/>
      <c r="FA52" s="9"/>
      <c r="FB52" s="32"/>
      <c r="FC52" s="9" t="s">
        <v>78</v>
      </c>
      <c r="FD52" s="9"/>
      <c r="FE52" s="9"/>
      <c r="FF52" s="9"/>
      <c r="FG52" s="9"/>
      <c r="FH52" s="9"/>
      <c r="FI52" s="32"/>
      <c r="FJ52" s="9" t="s">
        <v>78</v>
      </c>
      <c r="FK52" s="9"/>
      <c r="FL52" s="9"/>
      <c r="FM52" s="9"/>
      <c r="FN52" s="9"/>
      <c r="FO52" s="9"/>
      <c r="FP52" s="9"/>
      <c r="FQ52" s="9" t="s">
        <v>78</v>
      </c>
      <c r="FR52" s="9"/>
      <c r="FS52" s="9"/>
      <c r="FT52" s="32"/>
      <c r="FU52" s="9" t="s">
        <v>78</v>
      </c>
      <c r="FV52" s="9"/>
      <c r="FW52" s="9"/>
      <c r="FX52" s="32"/>
      <c r="FY52" s="9"/>
      <c r="FZ52" s="9"/>
      <c r="GA52" s="9" t="s">
        <v>78</v>
      </c>
      <c r="GB52" s="32" t="s">
        <v>204</v>
      </c>
      <c r="GC52" s="158" t="str">
        <f t="shared" si="47"/>
        <v>対応済あり</v>
      </c>
      <c r="GD52" s="142" t="str">
        <f t="shared" si="48"/>
        <v>対応済あり</v>
      </c>
      <c r="GE52" s="161" t="s">
        <v>232</v>
      </c>
      <c r="GF52" s="147" t="s">
        <v>235</v>
      </c>
      <c r="GI52" s="153" t="str">
        <f t="shared" si="49"/>
        <v>OK</v>
      </c>
      <c r="GJ52" s="153" t="str">
        <f t="shared" si="50"/>
        <v>OK</v>
      </c>
    </row>
    <row r="53" spans="1:192" s="21" customFormat="1" ht="100.5" customHeight="1">
      <c r="A53" s="130" t="s">
        <v>171</v>
      </c>
      <c r="B53" s="97" t="s">
        <v>172</v>
      </c>
      <c r="C53" s="123" t="s">
        <v>78</v>
      </c>
      <c r="D53" s="123" t="s">
        <v>79</v>
      </c>
      <c r="E53" s="122" t="s">
        <v>211</v>
      </c>
      <c r="F53" s="123" t="s">
        <v>78</v>
      </c>
      <c r="G53" s="123" t="s">
        <v>79</v>
      </c>
      <c r="H53" s="122" t="s">
        <v>211</v>
      </c>
      <c r="I53" s="123" t="s">
        <v>78</v>
      </c>
      <c r="J53" s="123" t="s">
        <v>79</v>
      </c>
      <c r="K53" s="122" t="s">
        <v>211</v>
      </c>
      <c r="L53" s="123"/>
      <c r="M53" s="123" t="s">
        <v>78</v>
      </c>
      <c r="N53" s="123"/>
      <c r="O53" s="123"/>
      <c r="P53" s="123" t="s">
        <v>78</v>
      </c>
      <c r="Q53" s="123"/>
      <c r="R53" s="131"/>
      <c r="S53" s="131"/>
      <c r="T53" s="131"/>
      <c r="U53" s="131"/>
      <c r="V53" s="131"/>
      <c r="W53" s="131"/>
      <c r="X53" s="123" t="s">
        <v>78</v>
      </c>
      <c r="Y53" s="123" t="s">
        <v>79</v>
      </c>
      <c r="Z53" s="122" t="s">
        <v>208</v>
      </c>
      <c r="AA53" s="122"/>
      <c r="AB53" s="123" t="s">
        <v>79</v>
      </c>
      <c r="AC53" s="123"/>
      <c r="AD53" s="123"/>
      <c r="AE53" s="123"/>
      <c r="AF53" s="123"/>
      <c r="AG53" s="132" t="str">
        <f t="shared" si="23"/>
        <v/>
      </c>
      <c r="AH53" s="123"/>
      <c r="AI53" s="123"/>
      <c r="AJ53" s="132" t="str">
        <f t="shared" si="24"/>
        <v/>
      </c>
      <c r="AK53" s="123"/>
      <c r="AL53" s="123"/>
      <c r="AM53" s="123" t="s">
        <v>80</v>
      </c>
      <c r="AN53" s="123" t="s">
        <v>79</v>
      </c>
      <c r="AO53" s="123"/>
      <c r="AP53" s="123" t="s">
        <v>78</v>
      </c>
      <c r="AQ53" s="123" t="s">
        <v>79</v>
      </c>
      <c r="AR53" s="122" t="s">
        <v>208</v>
      </c>
      <c r="AS53" s="131"/>
      <c r="AT53" s="131"/>
      <c r="AU53" s="131"/>
      <c r="AV53" s="131"/>
      <c r="AW53" s="131"/>
      <c r="AX53" s="131"/>
      <c r="AY53" s="123" t="s">
        <v>78</v>
      </c>
      <c r="AZ53" s="123" t="s">
        <v>79</v>
      </c>
      <c r="BA53" s="122" t="s">
        <v>210</v>
      </c>
      <c r="BB53" s="123" t="s">
        <v>78</v>
      </c>
      <c r="BC53" s="123" t="s">
        <v>79</v>
      </c>
      <c r="BD53" s="122" t="s">
        <v>210</v>
      </c>
      <c r="BE53" s="123" t="s">
        <v>78</v>
      </c>
      <c r="BF53" s="123" t="s">
        <v>79</v>
      </c>
      <c r="BG53" s="122" t="s">
        <v>208</v>
      </c>
      <c r="BH53" s="133">
        <v>2</v>
      </c>
      <c r="BI53" s="133">
        <v>2</v>
      </c>
      <c r="BJ53" s="134">
        <f t="shared" si="25"/>
        <v>1</v>
      </c>
      <c r="BK53" s="122" t="s">
        <v>210</v>
      </c>
      <c r="BL53" s="133">
        <v>5</v>
      </c>
      <c r="BM53" s="116">
        <v>3</v>
      </c>
      <c r="BN53" s="134">
        <f t="shared" si="26"/>
        <v>0.6</v>
      </c>
      <c r="BO53" s="122" t="s">
        <v>210</v>
      </c>
      <c r="BP53" s="133">
        <v>0</v>
      </c>
      <c r="BQ53" s="133">
        <v>0</v>
      </c>
      <c r="BR53" s="134" t="str">
        <f t="shared" si="27"/>
        <v/>
      </c>
      <c r="BS53" s="123"/>
      <c r="BT53" s="133">
        <v>3</v>
      </c>
      <c r="BU53" s="133">
        <v>0</v>
      </c>
      <c r="BV53" s="134">
        <f t="shared" si="28"/>
        <v>0</v>
      </c>
      <c r="BW53" s="123"/>
      <c r="BX53" s="133">
        <v>0</v>
      </c>
      <c r="BY53" s="133">
        <v>0</v>
      </c>
      <c r="BZ53" s="134" t="str">
        <f t="shared" si="29"/>
        <v/>
      </c>
      <c r="CA53" s="123"/>
      <c r="CB53" s="133">
        <v>0</v>
      </c>
      <c r="CC53" s="133">
        <v>0</v>
      </c>
      <c r="CD53" s="134" t="str">
        <f t="shared" si="30"/>
        <v/>
      </c>
      <c r="CE53" s="123"/>
      <c r="CF53" s="133">
        <v>3</v>
      </c>
      <c r="CG53" s="133">
        <v>3</v>
      </c>
      <c r="CH53" s="134">
        <f t="shared" si="31"/>
        <v>1</v>
      </c>
      <c r="CI53" s="122" t="s">
        <v>210</v>
      </c>
      <c r="CJ53" s="133">
        <v>0</v>
      </c>
      <c r="CK53" s="133">
        <v>0</v>
      </c>
      <c r="CL53" s="134" t="str">
        <f t="shared" si="32"/>
        <v/>
      </c>
      <c r="CM53" s="123"/>
      <c r="CN53" s="133">
        <v>2</v>
      </c>
      <c r="CO53" s="133">
        <v>2</v>
      </c>
      <c r="CP53" s="134">
        <f t="shared" si="33"/>
        <v>1</v>
      </c>
      <c r="CQ53" s="122" t="s">
        <v>210</v>
      </c>
      <c r="CR53" s="133">
        <v>0</v>
      </c>
      <c r="CS53" s="133">
        <v>0</v>
      </c>
      <c r="CT53" s="134" t="str">
        <f t="shared" si="34"/>
        <v/>
      </c>
      <c r="CU53" s="123"/>
      <c r="CV53" s="133">
        <v>8</v>
      </c>
      <c r="CW53" s="133">
        <v>8</v>
      </c>
      <c r="CX53" s="134">
        <f t="shared" si="35"/>
        <v>1</v>
      </c>
      <c r="CY53" s="122" t="s">
        <v>210</v>
      </c>
      <c r="CZ53" s="116">
        <v>102</v>
      </c>
      <c r="DA53" s="133">
        <v>0</v>
      </c>
      <c r="DB53" s="134">
        <f t="shared" si="36"/>
        <v>0</v>
      </c>
      <c r="DC53" s="123"/>
      <c r="DD53" s="116">
        <v>1</v>
      </c>
      <c r="DE53" s="133">
        <v>1</v>
      </c>
      <c r="DF53" s="134">
        <f t="shared" si="37"/>
        <v>1</v>
      </c>
      <c r="DG53" s="122" t="s">
        <v>210</v>
      </c>
      <c r="DH53" s="133">
        <v>0</v>
      </c>
      <c r="DI53" s="133">
        <v>0</v>
      </c>
      <c r="DJ53" s="134" t="str">
        <f t="shared" si="38"/>
        <v/>
      </c>
      <c r="DK53" s="123"/>
      <c r="DL53" s="133">
        <v>1</v>
      </c>
      <c r="DM53" s="133">
        <v>0</v>
      </c>
      <c r="DN53" s="134">
        <f t="shared" si="39"/>
        <v>0</v>
      </c>
      <c r="DO53" s="123"/>
      <c r="DP53" s="133">
        <v>5</v>
      </c>
      <c r="DQ53" s="133">
        <v>1</v>
      </c>
      <c r="DR53" s="134">
        <f t="shared" si="40"/>
        <v>0.2</v>
      </c>
      <c r="DS53" s="122" t="s">
        <v>210</v>
      </c>
      <c r="DT53" s="135"/>
      <c r="DU53" s="135"/>
      <c r="DV53" s="136"/>
      <c r="DW53" s="131"/>
      <c r="DX53" s="133">
        <v>1</v>
      </c>
      <c r="DY53" s="133">
        <v>1</v>
      </c>
      <c r="DZ53" s="134">
        <f t="shared" si="41"/>
        <v>1</v>
      </c>
      <c r="EA53" s="122" t="s">
        <v>210</v>
      </c>
      <c r="EB53" s="133">
        <v>6</v>
      </c>
      <c r="EC53" s="133">
        <v>3</v>
      </c>
      <c r="ED53" s="134">
        <f t="shared" si="42"/>
        <v>0.5</v>
      </c>
      <c r="EE53" s="122" t="s">
        <v>210</v>
      </c>
      <c r="EF53" s="133">
        <v>0</v>
      </c>
      <c r="EG53" s="133">
        <v>0</v>
      </c>
      <c r="EH53" s="134" t="str">
        <f t="shared" si="43"/>
        <v/>
      </c>
      <c r="EI53" s="123"/>
      <c r="EJ53" s="133">
        <v>1</v>
      </c>
      <c r="EK53" s="133">
        <v>1</v>
      </c>
      <c r="EL53" s="134">
        <f t="shared" si="44"/>
        <v>1</v>
      </c>
      <c r="EM53" s="122" t="s">
        <v>210</v>
      </c>
      <c r="EN53" s="133">
        <v>0</v>
      </c>
      <c r="EO53" s="133">
        <v>0</v>
      </c>
      <c r="EP53" s="134" t="str">
        <f t="shared" si="45"/>
        <v/>
      </c>
      <c r="EQ53" s="123"/>
      <c r="ER53" s="133">
        <v>0</v>
      </c>
      <c r="ES53" s="133">
        <v>0</v>
      </c>
      <c r="ET53" s="134" t="str">
        <f t="shared" si="46"/>
        <v/>
      </c>
      <c r="EU53" s="123"/>
      <c r="EV53" s="123" t="s">
        <v>78</v>
      </c>
      <c r="EW53" s="123"/>
      <c r="EX53" s="123"/>
      <c r="EY53" s="123"/>
      <c r="EZ53" s="123"/>
      <c r="FA53" s="123"/>
      <c r="FB53" s="137"/>
      <c r="FC53" s="123" t="s">
        <v>78</v>
      </c>
      <c r="FD53" s="123"/>
      <c r="FE53" s="123"/>
      <c r="FF53" s="123"/>
      <c r="FG53" s="123"/>
      <c r="FH53" s="123"/>
      <c r="FI53" s="137"/>
      <c r="FJ53" s="123" t="s">
        <v>78</v>
      </c>
      <c r="FK53" s="123"/>
      <c r="FL53" s="123"/>
      <c r="FM53" s="123"/>
      <c r="FN53" s="123"/>
      <c r="FO53" s="123"/>
      <c r="FP53" s="123"/>
      <c r="FQ53" s="123" t="s">
        <v>78</v>
      </c>
      <c r="FR53" s="123"/>
      <c r="FS53" s="123"/>
      <c r="FT53" s="137"/>
      <c r="FU53" s="123" t="s">
        <v>78</v>
      </c>
      <c r="FV53" s="123"/>
      <c r="FW53" s="123"/>
      <c r="FX53" s="137"/>
      <c r="FY53" s="123" t="s">
        <v>78</v>
      </c>
      <c r="FZ53" s="123"/>
      <c r="GA53" s="123"/>
      <c r="GB53" s="156"/>
      <c r="GC53" s="158" t="str">
        <f t="shared" si="47"/>
        <v>対応済あり</v>
      </c>
      <c r="GD53" s="142" t="str">
        <f t="shared" si="48"/>
        <v>対応済あり</v>
      </c>
      <c r="GE53" s="161" t="s">
        <v>232</v>
      </c>
      <c r="GF53" s="147" t="s">
        <v>235</v>
      </c>
      <c r="GI53" s="153" t="str">
        <f t="shared" si="49"/>
        <v>OK</v>
      </c>
      <c r="GJ53" s="153" t="str">
        <f t="shared" si="50"/>
        <v>OK</v>
      </c>
    </row>
    <row r="54" spans="1:192" s="21" customFormat="1" ht="165" customHeight="1">
      <c r="A54" s="18" t="s">
        <v>173</v>
      </c>
      <c r="B54" s="97" t="s">
        <v>174</v>
      </c>
      <c r="C54" s="9" t="s">
        <v>78</v>
      </c>
      <c r="D54" s="9" t="s">
        <v>79</v>
      </c>
      <c r="E54" s="94" t="s">
        <v>210</v>
      </c>
      <c r="F54" s="9" t="s">
        <v>78</v>
      </c>
      <c r="G54" s="9" t="s">
        <v>79</v>
      </c>
      <c r="H54" s="94" t="s">
        <v>210</v>
      </c>
      <c r="I54" s="9"/>
      <c r="J54" s="9" t="s">
        <v>79</v>
      </c>
      <c r="K54" s="9"/>
      <c r="L54" s="9"/>
      <c r="M54" s="9" t="s">
        <v>79</v>
      </c>
      <c r="N54" s="9"/>
      <c r="O54" s="9" t="s">
        <v>78</v>
      </c>
      <c r="P54" s="9" t="s">
        <v>79</v>
      </c>
      <c r="Q54" s="94" t="s">
        <v>208</v>
      </c>
      <c r="R54" s="77"/>
      <c r="S54" s="77"/>
      <c r="T54" s="77"/>
      <c r="U54" s="77"/>
      <c r="V54" s="77"/>
      <c r="W54" s="77"/>
      <c r="X54" s="9" t="s">
        <v>78</v>
      </c>
      <c r="Y54" s="9" t="s">
        <v>79</v>
      </c>
      <c r="Z54" s="94" t="s">
        <v>210</v>
      </c>
      <c r="AA54" s="9" t="s">
        <v>78</v>
      </c>
      <c r="AB54" s="9" t="s">
        <v>79</v>
      </c>
      <c r="AC54" s="94" t="s">
        <v>210</v>
      </c>
      <c r="AD54" s="9"/>
      <c r="AE54" s="9" t="s">
        <v>78</v>
      </c>
      <c r="AF54" s="9"/>
      <c r="AG54" s="57" t="str">
        <f t="shared" si="23"/>
        <v>○</v>
      </c>
      <c r="AH54" s="9"/>
      <c r="AI54" s="9" t="s">
        <v>78</v>
      </c>
      <c r="AJ54" s="57" t="str">
        <f t="shared" si="24"/>
        <v/>
      </c>
      <c r="AK54" s="32"/>
      <c r="AL54" s="94" t="s">
        <v>210</v>
      </c>
      <c r="AM54" s="9" t="s">
        <v>80</v>
      </c>
      <c r="AN54" s="9" t="s">
        <v>79</v>
      </c>
      <c r="AO54" s="9"/>
      <c r="AP54" s="9" t="s">
        <v>78</v>
      </c>
      <c r="AQ54" s="9" t="s">
        <v>79</v>
      </c>
      <c r="AR54" s="94" t="s">
        <v>210</v>
      </c>
      <c r="AS54" s="77"/>
      <c r="AT54" s="77"/>
      <c r="AU54" s="77"/>
      <c r="AV54" s="77"/>
      <c r="AW54" s="77"/>
      <c r="AX54" s="77"/>
      <c r="AY54" s="9" t="s">
        <v>78</v>
      </c>
      <c r="AZ54" s="9" t="s">
        <v>79</v>
      </c>
      <c r="BA54" s="94" t="s">
        <v>208</v>
      </c>
      <c r="BB54" s="9" t="s">
        <v>78</v>
      </c>
      <c r="BC54" s="9" t="s">
        <v>79</v>
      </c>
      <c r="BD54" s="94" t="s">
        <v>210</v>
      </c>
      <c r="BE54" s="9"/>
      <c r="BF54" s="9" t="s">
        <v>79</v>
      </c>
      <c r="BG54" s="9"/>
      <c r="BH54" s="95">
        <v>2</v>
      </c>
      <c r="BI54" s="95">
        <v>2</v>
      </c>
      <c r="BJ54" s="61">
        <f t="shared" si="25"/>
        <v>1</v>
      </c>
      <c r="BK54" s="94" t="s">
        <v>210</v>
      </c>
      <c r="BL54" s="95">
        <v>4</v>
      </c>
      <c r="BM54" s="95">
        <v>4</v>
      </c>
      <c r="BN54" s="61">
        <f t="shared" si="26"/>
        <v>1</v>
      </c>
      <c r="BO54" s="94" t="s">
        <v>210</v>
      </c>
      <c r="BP54" s="95">
        <v>1</v>
      </c>
      <c r="BQ54" s="95">
        <v>1</v>
      </c>
      <c r="BR54" s="61">
        <f t="shared" si="27"/>
        <v>1</v>
      </c>
      <c r="BS54" s="94" t="s">
        <v>210</v>
      </c>
      <c r="BT54" s="20">
        <v>1</v>
      </c>
      <c r="BU54" s="20">
        <v>1</v>
      </c>
      <c r="BV54" s="61">
        <f t="shared" si="28"/>
        <v>1</v>
      </c>
      <c r="BW54" s="94" t="s">
        <v>208</v>
      </c>
      <c r="BX54" s="20">
        <v>2</v>
      </c>
      <c r="BY54" s="20">
        <v>2</v>
      </c>
      <c r="BZ54" s="61">
        <f t="shared" si="29"/>
        <v>1</v>
      </c>
      <c r="CA54" s="94" t="s">
        <v>210</v>
      </c>
      <c r="CB54" s="20">
        <v>1</v>
      </c>
      <c r="CC54" s="20">
        <v>0</v>
      </c>
      <c r="CD54" s="61">
        <f t="shared" si="30"/>
        <v>0</v>
      </c>
      <c r="CE54" s="9"/>
      <c r="CF54" s="20">
        <v>1</v>
      </c>
      <c r="CG54" s="20">
        <v>1</v>
      </c>
      <c r="CH54" s="61">
        <f t="shared" si="31"/>
        <v>1</v>
      </c>
      <c r="CI54" s="94" t="s">
        <v>209</v>
      </c>
      <c r="CJ54" s="20">
        <v>14</v>
      </c>
      <c r="CK54" s="20">
        <v>3</v>
      </c>
      <c r="CL54" s="61">
        <f t="shared" si="32"/>
        <v>0.21428571428571427</v>
      </c>
      <c r="CM54" s="94" t="s">
        <v>208</v>
      </c>
      <c r="CN54" s="20">
        <v>0</v>
      </c>
      <c r="CO54" s="20">
        <v>0</v>
      </c>
      <c r="CP54" s="61" t="str">
        <f t="shared" si="33"/>
        <v/>
      </c>
      <c r="CQ54" s="9"/>
      <c r="CR54" s="20">
        <v>0</v>
      </c>
      <c r="CS54" s="20">
        <v>0</v>
      </c>
      <c r="CT54" s="61" t="str">
        <f t="shared" si="34"/>
        <v/>
      </c>
      <c r="CU54" s="9"/>
      <c r="CV54" s="20">
        <v>6</v>
      </c>
      <c r="CW54" s="20">
        <v>6</v>
      </c>
      <c r="CX54" s="61">
        <f t="shared" si="35"/>
        <v>1</v>
      </c>
      <c r="CY54" s="94" t="s">
        <v>210</v>
      </c>
      <c r="CZ54" s="20">
        <v>1</v>
      </c>
      <c r="DA54" s="20">
        <v>1</v>
      </c>
      <c r="DB54" s="61">
        <f t="shared" si="36"/>
        <v>1</v>
      </c>
      <c r="DC54" s="94" t="s">
        <v>208</v>
      </c>
      <c r="DD54" s="20">
        <v>0</v>
      </c>
      <c r="DE54" s="20">
        <v>0</v>
      </c>
      <c r="DF54" s="61" t="str">
        <f t="shared" si="37"/>
        <v/>
      </c>
      <c r="DG54" s="9"/>
      <c r="DH54" s="20">
        <v>0</v>
      </c>
      <c r="DI54" s="20">
        <v>0</v>
      </c>
      <c r="DJ54" s="61" t="str">
        <f t="shared" si="38"/>
        <v/>
      </c>
      <c r="DK54" s="9"/>
      <c r="DL54" s="20">
        <v>1</v>
      </c>
      <c r="DM54" s="20">
        <v>0</v>
      </c>
      <c r="DN54" s="61">
        <f t="shared" si="39"/>
        <v>0</v>
      </c>
      <c r="DO54" s="9"/>
      <c r="DP54" s="20">
        <v>6</v>
      </c>
      <c r="DQ54" s="20">
        <v>1</v>
      </c>
      <c r="DR54" s="61">
        <f t="shared" si="40"/>
        <v>0.16666666666666666</v>
      </c>
      <c r="DS54" s="94" t="s">
        <v>208</v>
      </c>
      <c r="DT54" s="83"/>
      <c r="DU54" s="83"/>
      <c r="DV54" s="84"/>
      <c r="DW54" s="77"/>
      <c r="DX54" s="20">
        <v>1</v>
      </c>
      <c r="DY54" s="20">
        <v>1</v>
      </c>
      <c r="DZ54" s="61">
        <f t="shared" si="41"/>
        <v>1</v>
      </c>
      <c r="EA54" s="94" t="s">
        <v>208</v>
      </c>
      <c r="EB54" s="20">
        <v>3</v>
      </c>
      <c r="EC54" s="20">
        <v>3</v>
      </c>
      <c r="ED54" s="61">
        <f t="shared" si="42"/>
        <v>1</v>
      </c>
      <c r="EE54" s="94" t="s">
        <v>208</v>
      </c>
      <c r="EF54" s="20">
        <v>0</v>
      </c>
      <c r="EG54" s="20">
        <v>0</v>
      </c>
      <c r="EH54" s="61" t="str">
        <f t="shared" si="43"/>
        <v/>
      </c>
      <c r="EI54" s="9"/>
      <c r="EJ54" s="20">
        <v>0</v>
      </c>
      <c r="EK54" s="20">
        <v>0</v>
      </c>
      <c r="EL54" s="61" t="str">
        <f t="shared" si="44"/>
        <v/>
      </c>
      <c r="EM54" s="9"/>
      <c r="EN54" s="20">
        <v>6</v>
      </c>
      <c r="EO54" s="20">
        <v>4</v>
      </c>
      <c r="EP54" s="61">
        <f t="shared" si="45"/>
        <v>0.66666666666666663</v>
      </c>
      <c r="EQ54" s="94" t="s">
        <v>208</v>
      </c>
      <c r="ER54" s="20">
        <v>0</v>
      </c>
      <c r="ES54" s="20">
        <v>0</v>
      </c>
      <c r="ET54" s="61" t="str">
        <f t="shared" si="46"/>
        <v/>
      </c>
      <c r="EU54" s="9"/>
      <c r="EV54" s="9" t="s">
        <v>78</v>
      </c>
      <c r="EW54" s="9"/>
      <c r="EX54" s="9"/>
      <c r="EY54" s="9"/>
      <c r="EZ54" s="9"/>
      <c r="FA54" s="9"/>
      <c r="FB54" s="32"/>
      <c r="FC54" s="9" t="s">
        <v>78</v>
      </c>
      <c r="FD54" s="9"/>
      <c r="FE54" s="9"/>
      <c r="FF54" s="9"/>
      <c r="FG54" s="9"/>
      <c r="FH54" s="9"/>
      <c r="FI54" s="32"/>
      <c r="FJ54" s="9" t="s">
        <v>78</v>
      </c>
      <c r="FK54" s="9"/>
      <c r="FL54" s="9"/>
      <c r="FM54" s="9"/>
      <c r="FN54" s="9"/>
      <c r="FO54" s="9"/>
      <c r="FP54" s="9"/>
      <c r="FQ54" s="9" t="s">
        <v>78</v>
      </c>
      <c r="FR54" s="9"/>
      <c r="FS54" s="9"/>
      <c r="FT54" s="32"/>
      <c r="FU54" s="9" t="s">
        <v>78</v>
      </c>
      <c r="FV54" s="9"/>
      <c r="FW54" s="9"/>
      <c r="FX54" s="32"/>
      <c r="FY54" s="9" t="s">
        <v>78</v>
      </c>
      <c r="FZ54" s="9"/>
      <c r="GA54" s="9"/>
      <c r="GB54" s="32"/>
      <c r="GC54" s="158" t="str">
        <f t="shared" si="47"/>
        <v>対応済あり</v>
      </c>
      <c r="GD54" s="142" t="str">
        <f t="shared" si="48"/>
        <v>対応済あり</v>
      </c>
      <c r="GE54" s="161" t="s">
        <v>232</v>
      </c>
      <c r="GF54" s="147" t="s">
        <v>241</v>
      </c>
      <c r="GI54" s="153" t="str">
        <f t="shared" si="49"/>
        <v>OK</v>
      </c>
      <c r="GJ54" s="153" t="str">
        <f t="shared" si="50"/>
        <v>OK</v>
      </c>
    </row>
    <row r="55" spans="1:192" s="23" customFormat="1" ht="195">
      <c r="A55" s="18" t="s">
        <v>175</v>
      </c>
      <c r="B55" s="97" t="s">
        <v>176</v>
      </c>
      <c r="C55" s="9" t="s">
        <v>78</v>
      </c>
      <c r="D55" s="9" t="s">
        <v>79</v>
      </c>
      <c r="E55" s="94" t="s">
        <v>210</v>
      </c>
      <c r="F55" s="9" t="s">
        <v>78</v>
      </c>
      <c r="G55" s="9" t="s">
        <v>79</v>
      </c>
      <c r="H55" s="94" t="s">
        <v>210</v>
      </c>
      <c r="I55" s="9" t="s">
        <v>78</v>
      </c>
      <c r="J55" s="9" t="s">
        <v>79</v>
      </c>
      <c r="K55" s="94" t="s">
        <v>210</v>
      </c>
      <c r="L55" s="9" t="s">
        <v>78</v>
      </c>
      <c r="M55" s="9"/>
      <c r="N55" s="94" t="s">
        <v>208</v>
      </c>
      <c r="O55" s="94" t="s">
        <v>78</v>
      </c>
      <c r="P55" s="9"/>
      <c r="Q55" s="94" t="s">
        <v>208</v>
      </c>
      <c r="R55" s="77"/>
      <c r="S55" s="77"/>
      <c r="T55" s="77"/>
      <c r="U55" s="77"/>
      <c r="V55" s="77"/>
      <c r="W55" s="77"/>
      <c r="X55" s="9" t="s">
        <v>78</v>
      </c>
      <c r="Y55" s="9" t="s">
        <v>79</v>
      </c>
      <c r="Z55" s="94" t="s">
        <v>210</v>
      </c>
      <c r="AA55" s="9" t="s">
        <v>78</v>
      </c>
      <c r="AB55" s="9" t="s">
        <v>79</v>
      </c>
      <c r="AC55" s="94" t="s">
        <v>210</v>
      </c>
      <c r="AD55" s="9"/>
      <c r="AE55" s="9"/>
      <c r="AF55" s="9" t="s">
        <v>78</v>
      </c>
      <c r="AG55" s="57" t="str">
        <f t="shared" si="23"/>
        <v/>
      </c>
      <c r="AH55" s="9" t="s">
        <v>78</v>
      </c>
      <c r="AI55" s="9"/>
      <c r="AJ55" s="57" t="str">
        <f t="shared" si="24"/>
        <v>○</v>
      </c>
      <c r="AK55" s="32" t="s">
        <v>85</v>
      </c>
      <c r="AL55" s="94" t="s">
        <v>208</v>
      </c>
      <c r="AM55" s="101" t="s">
        <v>80</v>
      </c>
      <c r="AN55" s="101" t="s">
        <v>79</v>
      </c>
      <c r="AO55" s="101"/>
      <c r="AP55" s="9" t="s">
        <v>78</v>
      </c>
      <c r="AQ55" s="9" t="s">
        <v>79</v>
      </c>
      <c r="AR55" s="94" t="s">
        <v>211</v>
      </c>
      <c r="AS55" s="77"/>
      <c r="AT55" s="77"/>
      <c r="AU55" s="77"/>
      <c r="AV55" s="77"/>
      <c r="AW55" s="77"/>
      <c r="AX55" s="77"/>
      <c r="AY55" s="9" t="s">
        <v>78</v>
      </c>
      <c r="AZ55" s="9" t="s">
        <v>79</v>
      </c>
      <c r="BA55" s="94" t="s">
        <v>210</v>
      </c>
      <c r="BB55" s="9" t="s">
        <v>78</v>
      </c>
      <c r="BC55" s="9"/>
      <c r="BD55" s="94" t="s">
        <v>208</v>
      </c>
      <c r="BE55" s="9" t="s">
        <v>78</v>
      </c>
      <c r="BF55" s="9" t="s">
        <v>79</v>
      </c>
      <c r="BG55" s="94" t="s">
        <v>210</v>
      </c>
      <c r="BH55" s="20">
        <v>1</v>
      </c>
      <c r="BI55" s="20">
        <v>1</v>
      </c>
      <c r="BJ55" s="61">
        <f t="shared" si="25"/>
        <v>1</v>
      </c>
      <c r="BK55" s="94" t="s">
        <v>208</v>
      </c>
      <c r="BL55" s="20">
        <v>4</v>
      </c>
      <c r="BM55" s="20">
        <v>4</v>
      </c>
      <c r="BN55" s="61">
        <f t="shared" si="26"/>
        <v>1</v>
      </c>
      <c r="BO55" s="94" t="s">
        <v>208</v>
      </c>
      <c r="BP55" s="20">
        <v>0</v>
      </c>
      <c r="BQ55" s="20">
        <v>0</v>
      </c>
      <c r="BR55" s="61" t="str">
        <f t="shared" si="27"/>
        <v/>
      </c>
      <c r="BS55" s="9"/>
      <c r="BT55" s="20">
        <v>0</v>
      </c>
      <c r="BU55" s="20">
        <v>0</v>
      </c>
      <c r="BV55" s="61" t="str">
        <f t="shared" si="28"/>
        <v/>
      </c>
      <c r="BW55" s="9"/>
      <c r="BX55" s="20">
        <v>0</v>
      </c>
      <c r="BY55" s="20">
        <v>0</v>
      </c>
      <c r="BZ55" s="61" t="str">
        <f t="shared" si="29"/>
        <v/>
      </c>
      <c r="CA55" s="9"/>
      <c r="CB55" s="20">
        <v>0</v>
      </c>
      <c r="CC55" s="20">
        <v>0</v>
      </c>
      <c r="CD55" s="61" t="str">
        <f t="shared" si="30"/>
        <v/>
      </c>
      <c r="CE55" s="9"/>
      <c r="CF55" s="20">
        <v>0</v>
      </c>
      <c r="CG55" s="20">
        <v>0</v>
      </c>
      <c r="CH55" s="61" t="str">
        <f t="shared" si="31"/>
        <v/>
      </c>
      <c r="CI55" s="9"/>
      <c r="CJ55" s="20">
        <v>0</v>
      </c>
      <c r="CK55" s="20">
        <v>0</v>
      </c>
      <c r="CL55" s="61" t="str">
        <f t="shared" si="32"/>
        <v/>
      </c>
      <c r="CM55" s="9"/>
      <c r="CN55" s="20">
        <v>0</v>
      </c>
      <c r="CO55" s="20">
        <v>0</v>
      </c>
      <c r="CP55" s="61" t="str">
        <f t="shared" si="33"/>
        <v/>
      </c>
      <c r="CQ55" s="9"/>
      <c r="CR55" s="20">
        <v>0</v>
      </c>
      <c r="CS55" s="20">
        <v>0</v>
      </c>
      <c r="CT55" s="61" t="str">
        <f t="shared" si="34"/>
        <v/>
      </c>
      <c r="CU55" s="9"/>
      <c r="CV55" s="20">
        <v>8</v>
      </c>
      <c r="CW55" s="20">
        <v>8</v>
      </c>
      <c r="CX55" s="61">
        <f t="shared" si="35"/>
        <v>1</v>
      </c>
      <c r="CY55" s="94" t="s">
        <v>208</v>
      </c>
      <c r="CZ55" s="20">
        <v>161</v>
      </c>
      <c r="DA55" s="20">
        <v>134</v>
      </c>
      <c r="DB55" s="61">
        <f t="shared" si="36"/>
        <v>0.83229813664596275</v>
      </c>
      <c r="DC55" s="94" t="s">
        <v>210</v>
      </c>
      <c r="DD55" s="20">
        <v>0</v>
      </c>
      <c r="DE55" s="20">
        <v>0</v>
      </c>
      <c r="DF55" s="61" t="str">
        <f t="shared" si="37"/>
        <v/>
      </c>
      <c r="DG55" s="9"/>
      <c r="DH55" s="20">
        <v>0</v>
      </c>
      <c r="DI55" s="20">
        <v>0</v>
      </c>
      <c r="DJ55" s="61" t="str">
        <f t="shared" si="38"/>
        <v/>
      </c>
      <c r="DK55" s="9"/>
      <c r="DL55" s="20">
        <v>2</v>
      </c>
      <c r="DM55" s="20">
        <v>0</v>
      </c>
      <c r="DN55" s="61">
        <f t="shared" si="39"/>
        <v>0</v>
      </c>
      <c r="DO55" s="9"/>
      <c r="DP55" s="20">
        <v>6</v>
      </c>
      <c r="DQ55" s="20">
        <v>4</v>
      </c>
      <c r="DR55" s="61">
        <f t="shared" si="40"/>
        <v>0.66666666666666663</v>
      </c>
      <c r="DS55" s="94" t="s">
        <v>208</v>
      </c>
      <c r="DT55" s="83"/>
      <c r="DU55" s="83"/>
      <c r="DV55" s="84"/>
      <c r="DW55" s="77"/>
      <c r="DX55" s="20">
        <v>3</v>
      </c>
      <c r="DY55" s="20">
        <v>2</v>
      </c>
      <c r="DZ55" s="61">
        <f t="shared" si="41"/>
        <v>0.66666666666666663</v>
      </c>
      <c r="EA55" s="94" t="s">
        <v>210</v>
      </c>
      <c r="EB55" s="20">
        <v>9</v>
      </c>
      <c r="EC55" s="20">
        <v>6</v>
      </c>
      <c r="ED55" s="61">
        <f t="shared" si="42"/>
        <v>0.66666666666666663</v>
      </c>
      <c r="EE55" s="94" t="s">
        <v>210</v>
      </c>
      <c r="EF55" s="20">
        <v>0</v>
      </c>
      <c r="EG55" s="20">
        <v>0</v>
      </c>
      <c r="EH55" s="61" t="str">
        <f t="shared" si="43"/>
        <v/>
      </c>
      <c r="EI55" s="9"/>
      <c r="EJ55" s="20">
        <v>0</v>
      </c>
      <c r="EK55" s="20">
        <v>0</v>
      </c>
      <c r="EL55" s="61" t="str">
        <f t="shared" si="44"/>
        <v/>
      </c>
      <c r="EM55" s="9"/>
      <c r="EN55" s="20">
        <v>3</v>
      </c>
      <c r="EO55" s="20">
        <v>3</v>
      </c>
      <c r="EP55" s="61">
        <f t="shared" si="45"/>
        <v>1</v>
      </c>
      <c r="EQ55" s="94" t="s">
        <v>210</v>
      </c>
      <c r="ER55" s="20">
        <v>0</v>
      </c>
      <c r="ES55" s="20">
        <v>0</v>
      </c>
      <c r="ET55" s="61" t="str">
        <f t="shared" si="46"/>
        <v/>
      </c>
      <c r="EU55" s="9"/>
      <c r="EV55" s="9"/>
      <c r="EW55" s="9"/>
      <c r="EX55" s="9"/>
      <c r="EY55" s="9"/>
      <c r="EZ55" s="9"/>
      <c r="FA55" s="9" t="s">
        <v>78</v>
      </c>
      <c r="FB55" s="19" t="s">
        <v>205</v>
      </c>
      <c r="FC55" s="9" t="s">
        <v>78</v>
      </c>
      <c r="FD55" s="9"/>
      <c r="FE55" s="9"/>
      <c r="FF55" s="9"/>
      <c r="FG55" s="9"/>
      <c r="FH55" s="9"/>
      <c r="FI55" s="32"/>
      <c r="FJ55" s="9"/>
      <c r="FK55" s="9"/>
      <c r="FL55" s="9"/>
      <c r="FM55" s="9"/>
      <c r="FN55" s="9"/>
      <c r="FO55" s="9" t="s">
        <v>78</v>
      </c>
      <c r="FP55" s="19" t="s">
        <v>205</v>
      </c>
      <c r="FQ55" s="9"/>
      <c r="FR55" s="9"/>
      <c r="FS55" s="9"/>
      <c r="FT55" s="32"/>
      <c r="FU55" s="9" t="s">
        <v>78</v>
      </c>
      <c r="FV55" s="9"/>
      <c r="FW55" s="9"/>
      <c r="FX55" s="32"/>
      <c r="FY55" s="9"/>
      <c r="FZ55" s="9"/>
      <c r="GA55" s="9"/>
      <c r="GB55" s="154"/>
      <c r="GC55" s="158" t="str">
        <f t="shared" si="47"/>
        <v>対応済あり</v>
      </c>
      <c r="GD55" s="142" t="str">
        <f t="shared" si="48"/>
        <v>対応済あり</v>
      </c>
      <c r="GE55" s="162" t="s">
        <v>239</v>
      </c>
      <c r="GF55" s="150" t="s">
        <v>235</v>
      </c>
      <c r="GI55" s="153" t="str">
        <f t="shared" si="49"/>
        <v>OK</v>
      </c>
      <c r="GJ55" s="153" t="str">
        <f t="shared" si="50"/>
        <v>OK</v>
      </c>
    </row>
    <row r="56" spans="1:192" s="21" customFormat="1" ht="272.25" customHeight="1" thickBot="1">
      <c r="A56" s="29" t="s">
        <v>177</v>
      </c>
      <c r="B56" s="97" t="s">
        <v>178</v>
      </c>
      <c r="C56" s="9" t="s">
        <v>78</v>
      </c>
      <c r="D56" s="9" t="s">
        <v>79</v>
      </c>
      <c r="E56" s="94" t="s">
        <v>210</v>
      </c>
      <c r="F56" s="9" t="s">
        <v>78</v>
      </c>
      <c r="G56" s="9" t="s">
        <v>79</v>
      </c>
      <c r="H56" s="94" t="s">
        <v>210</v>
      </c>
      <c r="I56" s="9" t="s">
        <v>78</v>
      </c>
      <c r="J56" s="9"/>
      <c r="K56" s="94" t="s">
        <v>210</v>
      </c>
      <c r="L56" s="9" t="s">
        <v>78</v>
      </c>
      <c r="M56" s="9"/>
      <c r="N56" s="94" t="s">
        <v>210</v>
      </c>
      <c r="O56" s="9" t="s">
        <v>117</v>
      </c>
      <c r="P56" s="9"/>
      <c r="Q56" s="94" t="s">
        <v>210</v>
      </c>
      <c r="R56" s="82"/>
      <c r="S56" s="82"/>
      <c r="T56" s="82"/>
      <c r="U56" s="82"/>
      <c r="V56" s="82"/>
      <c r="W56" s="82"/>
      <c r="X56" s="9" t="s">
        <v>78</v>
      </c>
      <c r="Y56" s="9" t="s">
        <v>79</v>
      </c>
      <c r="Z56" s="94" t="s">
        <v>210</v>
      </c>
      <c r="AA56" s="9" t="s">
        <v>78</v>
      </c>
      <c r="AB56" s="9" t="s">
        <v>79</v>
      </c>
      <c r="AC56" s="94" t="s">
        <v>210</v>
      </c>
      <c r="AD56" s="9"/>
      <c r="AE56" s="9"/>
      <c r="AF56" s="9" t="s">
        <v>78</v>
      </c>
      <c r="AG56" s="57" t="str">
        <f t="shared" si="23"/>
        <v/>
      </c>
      <c r="AH56" s="9" t="s">
        <v>78</v>
      </c>
      <c r="AI56" s="9"/>
      <c r="AJ56" s="57" t="str">
        <f t="shared" si="24"/>
        <v>○</v>
      </c>
      <c r="AK56" s="9" t="s">
        <v>85</v>
      </c>
      <c r="AL56" s="9"/>
      <c r="AM56" s="9" t="s">
        <v>80</v>
      </c>
      <c r="AN56" s="9"/>
      <c r="AO56" s="9"/>
      <c r="AP56" s="9" t="s">
        <v>78</v>
      </c>
      <c r="AQ56" s="9"/>
      <c r="AR56" s="94" t="s">
        <v>210</v>
      </c>
      <c r="AS56" s="82"/>
      <c r="AT56" s="82"/>
      <c r="AU56" s="82"/>
      <c r="AV56" s="82"/>
      <c r="AW56" s="82"/>
      <c r="AX56" s="82"/>
      <c r="AY56" s="9" t="s">
        <v>78</v>
      </c>
      <c r="AZ56" s="9" t="s">
        <v>79</v>
      </c>
      <c r="BA56" s="94" t="s">
        <v>210</v>
      </c>
      <c r="BB56" s="9" t="s">
        <v>78</v>
      </c>
      <c r="BC56" s="9" t="s">
        <v>79</v>
      </c>
      <c r="BD56" s="94" t="s">
        <v>210</v>
      </c>
      <c r="BE56" s="9"/>
      <c r="BF56" s="9"/>
      <c r="BG56" s="9"/>
      <c r="BH56" s="20">
        <v>1</v>
      </c>
      <c r="BI56" s="20">
        <v>1</v>
      </c>
      <c r="BJ56" s="61">
        <f t="shared" si="25"/>
        <v>1</v>
      </c>
      <c r="BK56" s="94" t="s">
        <v>209</v>
      </c>
      <c r="BL56" s="20">
        <v>1</v>
      </c>
      <c r="BM56" s="20">
        <v>1</v>
      </c>
      <c r="BN56" s="61">
        <f t="shared" si="26"/>
        <v>1</v>
      </c>
      <c r="BO56" s="94" t="s">
        <v>209</v>
      </c>
      <c r="BP56" s="20">
        <v>0</v>
      </c>
      <c r="BQ56" s="20">
        <v>0</v>
      </c>
      <c r="BR56" s="61" t="str">
        <f t="shared" si="27"/>
        <v/>
      </c>
      <c r="BS56" s="9"/>
      <c r="BT56" s="20">
        <v>3</v>
      </c>
      <c r="BU56" s="20">
        <v>3</v>
      </c>
      <c r="BV56" s="61">
        <f t="shared" si="28"/>
        <v>1</v>
      </c>
      <c r="BW56" s="94" t="s">
        <v>209</v>
      </c>
      <c r="BX56" s="20">
        <v>0</v>
      </c>
      <c r="BY56" s="20">
        <v>0</v>
      </c>
      <c r="BZ56" s="61" t="str">
        <f t="shared" si="29"/>
        <v/>
      </c>
      <c r="CA56" s="9"/>
      <c r="CB56" s="20">
        <v>0</v>
      </c>
      <c r="CC56" s="20">
        <v>0</v>
      </c>
      <c r="CD56" s="61" t="str">
        <f t="shared" si="30"/>
        <v/>
      </c>
      <c r="CE56" s="9"/>
      <c r="CF56" s="20">
        <v>0</v>
      </c>
      <c r="CG56" s="20">
        <v>0</v>
      </c>
      <c r="CH56" s="61" t="str">
        <f t="shared" si="31"/>
        <v/>
      </c>
      <c r="CI56" s="9"/>
      <c r="CJ56" s="20">
        <v>0</v>
      </c>
      <c r="CK56" s="20">
        <v>0</v>
      </c>
      <c r="CL56" s="61" t="str">
        <f t="shared" si="32"/>
        <v/>
      </c>
      <c r="CM56" s="9"/>
      <c r="CN56" s="20">
        <v>1</v>
      </c>
      <c r="CO56" s="20">
        <v>1</v>
      </c>
      <c r="CP56" s="61">
        <f t="shared" si="33"/>
        <v>1</v>
      </c>
      <c r="CQ56" s="94" t="s">
        <v>209</v>
      </c>
      <c r="CR56" s="20">
        <v>3</v>
      </c>
      <c r="CS56" s="20">
        <v>3</v>
      </c>
      <c r="CT56" s="61">
        <f t="shared" si="34"/>
        <v>1</v>
      </c>
      <c r="CU56" s="94" t="s">
        <v>209</v>
      </c>
      <c r="CV56" s="20">
        <v>13</v>
      </c>
      <c r="CW56" s="20">
        <v>13</v>
      </c>
      <c r="CX56" s="61">
        <f t="shared" si="35"/>
        <v>1</v>
      </c>
      <c r="CY56" s="94" t="s">
        <v>209</v>
      </c>
      <c r="CZ56" s="20">
        <v>133</v>
      </c>
      <c r="DA56" s="20">
        <v>133</v>
      </c>
      <c r="DB56" s="61">
        <f t="shared" si="36"/>
        <v>1</v>
      </c>
      <c r="DC56" s="94" t="s">
        <v>210</v>
      </c>
      <c r="DD56" s="20">
        <v>3</v>
      </c>
      <c r="DE56" s="20">
        <v>2</v>
      </c>
      <c r="DF56" s="61">
        <f t="shared" si="37"/>
        <v>0.66666666666666663</v>
      </c>
      <c r="DG56" s="94" t="s">
        <v>209</v>
      </c>
      <c r="DH56" s="20">
        <v>0</v>
      </c>
      <c r="DI56" s="20">
        <v>0</v>
      </c>
      <c r="DJ56" s="61" t="str">
        <f t="shared" si="38"/>
        <v/>
      </c>
      <c r="DK56" s="9"/>
      <c r="DL56" s="20">
        <v>1</v>
      </c>
      <c r="DM56" s="20">
        <v>0</v>
      </c>
      <c r="DN56" s="61">
        <f t="shared" si="39"/>
        <v>0</v>
      </c>
      <c r="DO56" s="9"/>
      <c r="DP56" s="20">
        <v>3</v>
      </c>
      <c r="DQ56" s="20">
        <v>1</v>
      </c>
      <c r="DR56" s="61">
        <f t="shared" si="40"/>
        <v>0.33333333333333331</v>
      </c>
      <c r="DS56" s="94" t="s">
        <v>209</v>
      </c>
      <c r="DT56" s="91"/>
      <c r="DU56" s="91"/>
      <c r="DV56" s="92"/>
      <c r="DW56" s="82"/>
      <c r="DX56" s="20">
        <v>0</v>
      </c>
      <c r="DY56" s="20">
        <v>0</v>
      </c>
      <c r="DZ56" s="61" t="str">
        <f t="shared" si="41"/>
        <v/>
      </c>
      <c r="EA56" s="9"/>
      <c r="EB56" s="20">
        <v>6</v>
      </c>
      <c r="EC56" s="20">
        <v>6</v>
      </c>
      <c r="ED56" s="61">
        <f t="shared" si="42"/>
        <v>1</v>
      </c>
      <c r="EE56" s="94" t="s">
        <v>209</v>
      </c>
      <c r="EF56" s="20">
        <v>0</v>
      </c>
      <c r="EG56" s="20">
        <v>0</v>
      </c>
      <c r="EH56" s="61" t="str">
        <f t="shared" si="43"/>
        <v/>
      </c>
      <c r="EI56" s="9"/>
      <c r="EJ56" s="20">
        <v>0</v>
      </c>
      <c r="EK56" s="20">
        <v>0</v>
      </c>
      <c r="EL56" s="61" t="str">
        <f t="shared" si="44"/>
        <v/>
      </c>
      <c r="EM56" s="9"/>
      <c r="EN56" s="20">
        <v>0</v>
      </c>
      <c r="EO56" s="20">
        <v>0</v>
      </c>
      <c r="EP56" s="61" t="str">
        <f t="shared" si="45"/>
        <v/>
      </c>
      <c r="EQ56" s="9"/>
      <c r="ER56" s="20">
        <v>0</v>
      </c>
      <c r="ES56" s="20">
        <v>0</v>
      </c>
      <c r="ET56" s="65" t="str">
        <f t="shared" si="46"/>
        <v/>
      </c>
      <c r="EU56" s="9"/>
      <c r="EV56" s="36"/>
      <c r="EW56" s="36"/>
      <c r="EX56" s="36"/>
      <c r="EY56" s="36"/>
      <c r="EZ56" s="36" t="s">
        <v>78</v>
      </c>
      <c r="FA56" s="36"/>
      <c r="FB56" s="36" t="s">
        <v>206</v>
      </c>
      <c r="FC56" s="36" t="s">
        <v>78</v>
      </c>
      <c r="FD56" s="36"/>
      <c r="FE56" s="36"/>
      <c r="FF56" s="36"/>
      <c r="FG56" s="36"/>
      <c r="FH56" s="36"/>
      <c r="FI56" s="32"/>
      <c r="FJ56" s="36" t="s">
        <v>78</v>
      </c>
      <c r="FK56" s="36"/>
      <c r="FL56" s="36"/>
      <c r="FM56" s="36"/>
      <c r="FN56" s="36"/>
      <c r="FO56" s="36"/>
      <c r="FP56" s="36"/>
      <c r="FQ56" s="36"/>
      <c r="FR56" s="36"/>
      <c r="FS56" s="36"/>
      <c r="FT56" s="32"/>
      <c r="FU56" s="36" t="s">
        <v>78</v>
      </c>
      <c r="FV56" s="36"/>
      <c r="FW56" s="36"/>
      <c r="FX56" s="32"/>
      <c r="FY56" s="36" t="s">
        <v>117</v>
      </c>
      <c r="FZ56" s="36"/>
      <c r="GA56" s="36"/>
      <c r="GB56" s="154"/>
      <c r="GC56" s="159" t="str">
        <f t="shared" si="47"/>
        <v>対応済あり</v>
      </c>
      <c r="GD56" s="142" t="str">
        <f>IF(COUNTIF(BH56:EU56,"1.R7.4.1までに対応済み")&gt;=1,"対応済あり","なし")</f>
        <v>対応済あり</v>
      </c>
      <c r="GE56" s="164" t="s">
        <v>238</v>
      </c>
      <c r="GF56" s="147" t="s">
        <v>240</v>
      </c>
      <c r="GI56" s="153" t="str">
        <f t="shared" si="49"/>
        <v>OK</v>
      </c>
      <c r="GJ56" s="153" t="str">
        <f t="shared" si="50"/>
        <v>OK</v>
      </c>
    </row>
    <row r="57" spans="1:192" ht="35.15" customHeight="1" thickTop="1">
      <c r="A57" s="324" t="s">
        <v>179</v>
      </c>
      <c r="B57" s="325"/>
      <c r="C57" s="66">
        <f t="shared" ref="C57:BF57" si="56">COUNTIF(C10:C56,"○")</f>
        <v>47</v>
      </c>
      <c r="D57" s="66">
        <f t="shared" si="56"/>
        <v>0</v>
      </c>
      <c r="E57" s="37"/>
      <c r="F57" s="66">
        <f>COUNTIF(F10:F56,"○")</f>
        <v>47</v>
      </c>
      <c r="G57" s="66">
        <f t="shared" si="56"/>
        <v>1</v>
      </c>
      <c r="H57" s="37"/>
      <c r="I57" s="66">
        <f>COUNTIF(I10:I56,"○")</f>
        <v>37</v>
      </c>
      <c r="J57" s="66">
        <f t="shared" si="56"/>
        <v>1</v>
      </c>
      <c r="K57" s="37"/>
      <c r="L57" s="66">
        <f t="shared" si="56"/>
        <v>39</v>
      </c>
      <c r="M57" s="66">
        <f t="shared" si="56"/>
        <v>4</v>
      </c>
      <c r="N57" s="37"/>
      <c r="O57" s="66">
        <f>COUNTIF(O10:O56,"○")</f>
        <v>43</v>
      </c>
      <c r="P57" s="66">
        <f t="shared" si="56"/>
        <v>6</v>
      </c>
      <c r="Q57" s="37"/>
      <c r="R57" s="66">
        <f>COUNTIF(R10:R56,"○")</f>
        <v>0</v>
      </c>
      <c r="S57" s="66">
        <f t="shared" ref="S57" si="57">COUNTIF(S10:S56,"○")</f>
        <v>0</v>
      </c>
      <c r="T57" s="37"/>
      <c r="U57" s="66">
        <f>COUNTIF(U10:U56,"○")</f>
        <v>0</v>
      </c>
      <c r="V57" s="66">
        <f t="shared" ref="V57" si="58">COUNTIF(V10:V56,"○")</f>
        <v>0</v>
      </c>
      <c r="W57" s="37"/>
      <c r="X57" s="66">
        <f t="shared" si="56"/>
        <v>46</v>
      </c>
      <c r="Y57" s="66">
        <f t="shared" si="56"/>
        <v>2</v>
      </c>
      <c r="Z57" s="37"/>
      <c r="AA57" s="66">
        <f t="shared" si="56"/>
        <v>36</v>
      </c>
      <c r="AB57" s="66">
        <f t="shared" si="56"/>
        <v>0</v>
      </c>
      <c r="AC57" s="37"/>
      <c r="AD57" s="66">
        <f t="shared" si="56"/>
        <v>0</v>
      </c>
      <c r="AE57" s="66">
        <f t="shared" si="56"/>
        <v>18</v>
      </c>
      <c r="AF57" s="66">
        <f t="shared" si="56"/>
        <v>28</v>
      </c>
      <c r="AG57" s="66">
        <f>COUNTIF(AG10:AG56,"○")</f>
        <v>18</v>
      </c>
      <c r="AH57" s="66">
        <f t="shared" si="56"/>
        <v>41</v>
      </c>
      <c r="AI57" s="66">
        <f t="shared" si="56"/>
        <v>5</v>
      </c>
      <c r="AJ57" s="67">
        <f t="shared" si="56"/>
        <v>26</v>
      </c>
      <c r="AK57" s="66">
        <f>COUNTIF(AK10:AK56,"○")</f>
        <v>1</v>
      </c>
      <c r="AL57" s="37"/>
      <c r="AM57" s="66">
        <f t="shared" si="56"/>
        <v>6</v>
      </c>
      <c r="AN57" s="66">
        <f t="shared" si="56"/>
        <v>0</v>
      </c>
      <c r="AO57" s="37"/>
      <c r="AP57" s="66">
        <f t="shared" si="56"/>
        <v>47</v>
      </c>
      <c r="AQ57" s="66">
        <f t="shared" si="56"/>
        <v>2</v>
      </c>
      <c r="AR57" s="37"/>
      <c r="AS57" s="66">
        <f t="shared" ref="AS57:AT57" si="59">COUNTIF(AS10:AS56,"○")</f>
        <v>0</v>
      </c>
      <c r="AT57" s="66">
        <f t="shared" si="59"/>
        <v>0</v>
      </c>
      <c r="AU57" s="37"/>
      <c r="AV57" s="66">
        <f t="shared" ref="AV57:AW57" si="60">COUNTIF(AV10:AV56,"○")</f>
        <v>0</v>
      </c>
      <c r="AW57" s="66">
        <f t="shared" si="60"/>
        <v>0</v>
      </c>
      <c r="AX57" s="37"/>
      <c r="AY57" s="66">
        <f t="shared" si="56"/>
        <v>47</v>
      </c>
      <c r="AZ57" s="66">
        <f t="shared" si="56"/>
        <v>2</v>
      </c>
      <c r="BA57" s="37"/>
      <c r="BB57" s="66">
        <f t="shared" si="56"/>
        <v>47</v>
      </c>
      <c r="BC57" s="66">
        <f t="shared" si="56"/>
        <v>2</v>
      </c>
      <c r="BD57" s="37"/>
      <c r="BE57" s="66">
        <f t="shared" si="56"/>
        <v>42</v>
      </c>
      <c r="BF57" s="66">
        <f t="shared" si="56"/>
        <v>2</v>
      </c>
      <c r="BG57" s="37"/>
      <c r="BH57" s="289">
        <f>SUM(BH10:BH56)</f>
        <v>113</v>
      </c>
      <c r="BI57" s="289">
        <f>SUM(BI10:BI56)</f>
        <v>107</v>
      </c>
      <c r="BJ57" s="312">
        <f>BI57/BH57</f>
        <v>0.94690265486725667</v>
      </c>
      <c r="BK57" s="37"/>
      <c r="BL57" s="289">
        <f>SUM(BL10:BL56)</f>
        <v>259</v>
      </c>
      <c r="BM57" s="289">
        <f>SUM(BM10:BM56)</f>
        <v>239</v>
      </c>
      <c r="BN57" s="312">
        <f>BM57/BL57</f>
        <v>0.92277992277992282</v>
      </c>
      <c r="BO57" s="37"/>
      <c r="BP57" s="289">
        <f>SUM(BP10:BP56)</f>
        <v>39</v>
      </c>
      <c r="BQ57" s="289">
        <f>SUM(BQ10:BQ56)</f>
        <v>37</v>
      </c>
      <c r="BR57" s="312">
        <f>BQ57/BP57</f>
        <v>0.94871794871794868</v>
      </c>
      <c r="BS57" s="37"/>
      <c r="BT57" s="289">
        <f>SUM(BT10:BT56)</f>
        <v>14</v>
      </c>
      <c r="BU57" s="289">
        <f>SUM(BU10:BU56)</f>
        <v>8</v>
      </c>
      <c r="BV57" s="312">
        <f>BU57/BT57</f>
        <v>0.5714285714285714</v>
      </c>
      <c r="BW57" s="37"/>
      <c r="BX57" s="318">
        <f>SUM(BX10:BX56)</f>
        <v>25</v>
      </c>
      <c r="BY57" s="318">
        <f>SUM(BY10:BY56)</f>
        <v>23</v>
      </c>
      <c r="BZ57" s="320">
        <f>BY57/BX57</f>
        <v>0.92</v>
      </c>
      <c r="CA57" s="37"/>
      <c r="CB57" s="289">
        <f>SUM(CB10:CB56)</f>
        <v>23</v>
      </c>
      <c r="CC57" s="289">
        <f>SUM(CC10:CC56)</f>
        <v>22</v>
      </c>
      <c r="CD57" s="312">
        <f>CC57/CB57</f>
        <v>0.95652173913043481</v>
      </c>
      <c r="CE57" s="37"/>
      <c r="CF57" s="322">
        <f>SUM(CF10:CF56)</f>
        <v>53</v>
      </c>
      <c r="CG57" s="322">
        <f>SUM(CG10:CG56)</f>
        <v>50</v>
      </c>
      <c r="CH57" s="314">
        <f>CG57/CF57</f>
        <v>0.94339622641509435</v>
      </c>
      <c r="CI57" s="37"/>
      <c r="CJ57" s="322">
        <f>SUM(CJ10:CJ56)</f>
        <v>52</v>
      </c>
      <c r="CK57" s="322">
        <f>SUM(CK10:CK56)</f>
        <v>27</v>
      </c>
      <c r="CL57" s="314">
        <f>CK57/CJ57</f>
        <v>0.51923076923076927</v>
      </c>
      <c r="CM57" s="37"/>
      <c r="CN57" s="322">
        <f>SUM(CN10:CN56)</f>
        <v>39</v>
      </c>
      <c r="CO57" s="322">
        <f>SUM(CO10:CO56)</f>
        <v>39</v>
      </c>
      <c r="CP57" s="314">
        <f>CO57/CN57</f>
        <v>1</v>
      </c>
      <c r="CQ57" s="37"/>
      <c r="CR57" s="322">
        <f>SUM(CR10:CR56)</f>
        <v>78</v>
      </c>
      <c r="CS57" s="322">
        <f>SUM(CS10:CS56)</f>
        <v>23</v>
      </c>
      <c r="CT57" s="314">
        <f>CS57/CR57</f>
        <v>0.29487179487179488</v>
      </c>
      <c r="CU57" s="37"/>
      <c r="CV57" s="289">
        <f>SUM(CV10:CV56)</f>
        <v>518</v>
      </c>
      <c r="CW57" s="289">
        <f>SUM(CW10:CW56)</f>
        <v>458</v>
      </c>
      <c r="CX57" s="312">
        <f>CW57/CV57</f>
        <v>0.88416988416988418</v>
      </c>
      <c r="CY57" s="37"/>
      <c r="CZ57" s="289">
        <f>SUM(CZ10:CZ56)</f>
        <v>6295</v>
      </c>
      <c r="DA57" s="289">
        <f>SUM(DA10:DA56)</f>
        <v>4129</v>
      </c>
      <c r="DB57" s="312">
        <f>DA57/CZ57</f>
        <v>0.65591739475774424</v>
      </c>
      <c r="DC57" s="37"/>
      <c r="DD57" s="289">
        <f>SUM(DD10:DD56)</f>
        <v>92</v>
      </c>
      <c r="DE57" s="289">
        <f>SUM(DE10:DE56)</f>
        <v>78</v>
      </c>
      <c r="DF57" s="312">
        <f>DE57/DD57</f>
        <v>0.84782608695652173</v>
      </c>
      <c r="DG57" s="37"/>
      <c r="DH57" s="322">
        <f>SUM(DH10:DH56)</f>
        <v>10</v>
      </c>
      <c r="DI57" s="322">
        <f>SUM(DI10:DI56)</f>
        <v>9</v>
      </c>
      <c r="DJ57" s="314">
        <f>DI57/DH57</f>
        <v>0.9</v>
      </c>
      <c r="DK57" s="37"/>
      <c r="DL57" s="318">
        <f>SUM(DL10:DL56)</f>
        <v>62</v>
      </c>
      <c r="DM57" s="318">
        <f>SUM(DM10:DM56)</f>
        <v>8</v>
      </c>
      <c r="DN57" s="320">
        <f>DM57/DL57</f>
        <v>0.12903225806451613</v>
      </c>
      <c r="DO57" s="37"/>
      <c r="DP57" s="289">
        <f>SUM(DP10:DP56)</f>
        <v>290</v>
      </c>
      <c r="DQ57" s="289">
        <f>SUM(DQ10:DQ56)</f>
        <v>148</v>
      </c>
      <c r="DR57" s="312">
        <f>DQ57/DP57</f>
        <v>0.51034482758620692</v>
      </c>
      <c r="DS57" s="37"/>
      <c r="DT57" s="289">
        <f>SUM(DT10:DT56)</f>
        <v>0</v>
      </c>
      <c r="DU57" s="289">
        <f>SUM(DU10:DU56)</f>
        <v>0</v>
      </c>
      <c r="DV57" s="316">
        <v>0</v>
      </c>
      <c r="DW57" s="37"/>
      <c r="DX57" s="289">
        <f>SUM(DX10:DX56)</f>
        <v>103</v>
      </c>
      <c r="DY57" s="289">
        <f>SUM(DY10:DY56)</f>
        <v>94</v>
      </c>
      <c r="DZ57" s="312">
        <f>DY57/DX57</f>
        <v>0.91262135922330101</v>
      </c>
      <c r="EA57" s="37"/>
      <c r="EB57" s="289">
        <f>SUM(EB10:EB56)</f>
        <v>196</v>
      </c>
      <c r="EC57" s="289">
        <f>SUM(EC10:EC56)</f>
        <v>145</v>
      </c>
      <c r="ED57" s="312">
        <f>EC57/EB57</f>
        <v>0.73979591836734693</v>
      </c>
      <c r="EE57" s="37"/>
      <c r="EF57" s="289">
        <f>SUM(EF10:EF56)</f>
        <v>2</v>
      </c>
      <c r="EG57" s="289">
        <f>SUM(EG10:EG56)</f>
        <v>2</v>
      </c>
      <c r="EH57" s="312">
        <f>EG57/EF57</f>
        <v>1</v>
      </c>
      <c r="EI57" s="37"/>
      <c r="EJ57" s="289">
        <f>SUM(EJ10:EJ56)</f>
        <v>4</v>
      </c>
      <c r="EK57" s="289">
        <f>SUM(EK10:EK56)</f>
        <v>3</v>
      </c>
      <c r="EL57" s="314">
        <f>EK57/EJ57</f>
        <v>0.75</v>
      </c>
      <c r="EM57" s="37"/>
      <c r="EN57" s="289">
        <f>SUM(EN5:EN56)</f>
        <v>187</v>
      </c>
      <c r="EO57" s="289">
        <f>SUM(EO10:EO56)</f>
        <v>136</v>
      </c>
      <c r="EP57" s="312">
        <f>EO57/EN57</f>
        <v>0.72727272727272729</v>
      </c>
      <c r="EQ57" s="37"/>
      <c r="ER57" s="289">
        <f>SUM(ER10:ER56)</f>
        <v>11</v>
      </c>
      <c r="ES57" s="289">
        <f>SUM(ES10:ES56)</f>
        <v>11</v>
      </c>
      <c r="ET57" s="312">
        <f>ES57/ER57</f>
        <v>1</v>
      </c>
      <c r="EU57" s="37"/>
      <c r="EV57" s="283">
        <f>COUNTIF(EV10:EV56,"○")</f>
        <v>36</v>
      </c>
      <c r="EW57" s="283">
        <f t="shared" ref="EW57:FA57" si="61">COUNTIF(EW10:EW56,"○")</f>
        <v>0</v>
      </c>
      <c r="EX57" s="283">
        <f t="shared" si="61"/>
        <v>0</v>
      </c>
      <c r="EY57" s="283">
        <f t="shared" si="61"/>
        <v>0</v>
      </c>
      <c r="EZ57" s="283">
        <f t="shared" si="61"/>
        <v>9</v>
      </c>
      <c r="FA57" s="283">
        <f t="shared" si="61"/>
        <v>2</v>
      </c>
      <c r="FB57" s="38"/>
      <c r="FC57" s="283">
        <f t="shared" ref="FC57:FH57" si="62">COUNTIF(FC10:FC56,"○")</f>
        <v>47</v>
      </c>
      <c r="FD57" s="283">
        <f t="shared" si="62"/>
        <v>0</v>
      </c>
      <c r="FE57" s="283">
        <f t="shared" si="62"/>
        <v>0</v>
      </c>
      <c r="FF57" s="283">
        <f t="shared" si="62"/>
        <v>0</v>
      </c>
      <c r="FG57" s="283">
        <f t="shared" si="62"/>
        <v>0</v>
      </c>
      <c r="FH57" s="283">
        <f t="shared" si="62"/>
        <v>0</v>
      </c>
      <c r="FI57" s="38"/>
      <c r="FJ57" s="283">
        <f t="shared" ref="FJ57:FO57" si="63">COUNTIF(FJ10:FJ56,"○")</f>
        <v>35</v>
      </c>
      <c r="FK57" s="283">
        <f t="shared" si="63"/>
        <v>0</v>
      </c>
      <c r="FL57" s="283">
        <f t="shared" si="63"/>
        <v>0</v>
      </c>
      <c r="FM57" s="283">
        <f t="shared" si="63"/>
        <v>0</v>
      </c>
      <c r="FN57" s="283">
        <f t="shared" si="63"/>
        <v>3</v>
      </c>
      <c r="FO57" s="283">
        <f t="shared" si="63"/>
        <v>9</v>
      </c>
      <c r="FP57" s="38"/>
      <c r="FQ57" s="283">
        <f t="shared" ref="FQ57:FT57" si="64">COUNTIF(FQ10:FQ56,"○")</f>
        <v>35</v>
      </c>
      <c r="FR57" s="283">
        <f t="shared" si="64"/>
        <v>0</v>
      </c>
      <c r="FS57" s="283">
        <f t="shared" si="64"/>
        <v>1</v>
      </c>
      <c r="FT57" s="283">
        <f t="shared" si="64"/>
        <v>0</v>
      </c>
      <c r="FU57" s="283">
        <f t="shared" ref="FU57:FW57" si="65">COUNTIF(FU10:FU56,"○")</f>
        <v>44</v>
      </c>
      <c r="FV57" s="283">
        <f t="shared" si="65"/>
        <v>1</v>
      </c>
      <c r="FW57" s="283">
        <f t="shared" si="65"/>
        <v>2</v>
      </c>
      <c r="FX57" s="283">
        <f>COUNTIF(FX10:FX56,"○")</f>
        <v>0</v>
      </c>
      <c r="FY57" s="283">
        <f>COUNTIF(FY10:FY56,"○")</f>
        <v>24</v>
      </c>
      <c r="FZ57" s="283">
        <f t="shared" ref="FZ57:GB57" si="66">COUNTIF(FZ10:FZ56,"○")</f>
        <v>9</v>
      </c>
      <c r="GA57" s="283">
        <f t="shared" si="66"/>
        <v>3</v>
      </c>
      <c r="GB57" s="283">
        <f t="shared" si="66"/>
        <v>0</v>
      </c>
      <c r="GC57" s="144">
        <f>COUNTIF(GC10:GC56,"対応済あり")</f>
        <v>45</v>
      </c>
      <c r="GD57" s="144">
        <f>COUNTIF(GD10:GD56,"対応済あり")</f>
        <v>40</v>
      </c>
      <c r="GE57" s="144">
        <f>COUNTIF(GE10:GE56,"Ｒ６年度中に対応済み又は対応予定")+COUNTIF(GE10:GE56,"Ｒ７年度から対応予定")</f>
        <v>34</v>
      </c>
      <c r="GF57" s="144">
        <f>COUNTIF(GF10:GF56,"実施済又はR6年度内に実施予定")+COUNTIF(GF10:GF56,"R7年度から実施予定")</f>
        <v>40</v>
      </c>
      <c r="GG57" s="144">
        <f t="shared" ref="GG57:GH57" si="67">COUNTIF(GG10:GG56,"Ｒ６年度中に対応済み又は対応予定")+COUNTIF(GG10:GG56,"Ｒ７年度から対応予定")</f>
        <v>0</v>
      </c>
      <c r="GH57" s="144">
        <f t="shared" si="67"/>
        <v>0</v>
      </c>
      <c r="GI57" s="165">
        <f>COUNTIF(GI10:GI56,"後退")</f>
        <v>0</v>
      </c>
      <c r="GJ57" s="165">
        <f>COUNTIF(GJ10:GJ56,"後退")</f>
        <v>7</v>
      </c>
    </row>
    <row r="58" spans="1:192" s="6" customFormat="1" ht="32.5" customHeight="1">
      <c r="A58" s="326"/>
      <c r="B58" s="327"/>
      <c r="C58" s="293">
        <f>C57/(C57+D57)</f>
        <v>1</v>
      </c>
      <c r="D58" s="294"/>
      <c r="E58" s="294"/>
      <c r="F58" s="293">
        <f>F57/(F57+G57)</f>
        <v>0.97916666666666663</v>
      </c>
      <c r="G58" s="294"/>
      <c r="H58" s="294"/>
      <c r="I58" s="293">
        <f>I57/(I57+J57)</f>
        <v>0.97368421052631582</v>
      </c>
      <c r="J58" s="294"/>
      <c r="K58" s="294"/>
      <c r="L58" s="293">
        <f>L57/(L57+M57)</f>
        <v>0.90697674418604646</v>
      </c>
      <c r="M58" s="294"/>
      <c r="N58" s="294"/>
      <c r="O58" s="293">
        <f>O57/(O57+P57)</f>
        <v>0.87755102040816324</v>
      </c>
      <c r="P58" s="294"/>
      <c r="Q58" s="294"/>
      <c r="R58" s="329">
        <v>0</v>
      </c>
      <c r="S58" s="330"/>
      <c r="T58" s="330"/>
      <c r="U58" s="329">
        <v>0</v>
      </c>
      <c r="V58" s="330"/>
      <c r="W58" s="330"/>
      <c r="X58" s="293">
        <f>X57/(X57+Y57)</f>
        <v>0.95833333333333337</v>
      </c>
      <c r="Y58" s="294"/>
      <c r="Z58" s="294"/>
      <c r="AA58" s="293">
        <f>AA57/(AA57+AB57)</f>
        <v>1</v>
      </c>
      <c r="AB58" s="294"/>
      <c r="AC58" s="294"/>
      <c r="AD58" s="293">
        <f>AG57/(AG57+AJ57)</f>
        <v>0.40909090909090912</v>
      </c>
      <c r="AE58" s="294"/>
      <c r="AF58" s="294"/>
      <c r="AG58" s="328"/>
      <c r="AH58" s="39"/>
      <c r="AI58" s="39"/>
      <c r="AJ58" s="39"/>
      <c r="AK58" s="39"/>
      <c r="AL58" s="52"/>
      <c r="AM58" s="293">
        <f>AM57/(AM57+AN57)</f>
        <v>1</v>
      </c>
      <c r="AN58" s="294"/>
      <c r="AO58" s="294"/>
      <c r="AP58" s="293">
        <f>AP57/(AP57+AQ57)</f>
        <v>0.95918367346938771</v>
      </c>
      <c r="AQ58" s="294"/>
      <c r="AR58" s="294"/>
      <c r="AS58" s="293" t="e">
        <f>AS57/(AS57+AT57)</f>
        <v>#DIV/0!</v>
      </c>
      <c r="AT58" s="294"/>
      <c r="AU58" s="294"/>
      <c r="AV58" s="293" t="e">
        <f>AV57/(AV57+AW57)</f>
        <v>#DIV/0!</v>
      </c>
      <c r="AW58" s="294"/>
      <c r="AX58" s="294"/>
      <c r="AY58" s="293">
        <f>AY57/(AY57+AZ57)</f>
        <v>0.95918367346938771</v>
      </c>
      <c r="AZ58" s="294"/>
      <c r="BA58" s="294"/>
      <c r="BB58" s="293">
        <f>BB57/(BB57+BC57)</f>
        <v>0.95918367346938771</v>
      </c>
      <c r="BC58" s="294"/>
      <c r="BD58" s="294"/>
      <c r="BE58" s="293">
        <f>BE57/(BE57+BF57)</f>
        <v>0.95454545454545459</v>
      </c>
      <c r="BF58" s="294"/>
      <c r="BG58" s="294"/>
      <c r="BH58" s="290"/>
      <c r="BI58" s="290"/>
      <c r="BJ58" s="313"/>
      <c r="BK58" s="54"/>
      <c r="BL58" s="290"/>
      <c r="BM58" s="290"/>
      <c r="BN58" s="313"/>
      <c r="BO58" s="54"/>
      <c r="BP58" s="290"/>
      <c r="BQ58" s="290"/>
      <c r="BR58" s="313"/>
      <c r="BS58" s="54"/>
      <c r="BT58" s="290"/>
      <c r="BU58" s="290"/>
      <c r="BV58" s="313"/>
      <c r="BW58" s="54"/>
      <c r="BX58" s="319"/>
      <c r="BY58" s="319"/>
      <c r="BZ58" s="321"/>
      <c r="CA58" s="54"/>
      <c r="CB58" s="290"/>
      <c r="CC58" s="290"/>
      <c r="CD58" s="313"/>
      <c r="CE58" s="54"/>
      <c r="CF58" s="323"/>
      <c r="CG58" s="323"/>
      <c r="CH58" s="315"/>
      <c r="CI58" s="54"/>
      <c r="CJ58" s="323"/>
      <c r="CK58" s="323"/>
      <c r="CL58" s="315"/>
      <c r="CM58" s="54"/>
      <c r="CN58" s="323"/>
      <c r="CO58" s="323"/>
      <c r="CP58" s="315"/>
      <c r="CQ58" s="54"/>
      <c r="CR58" s="323"/>
      <c r="CS58" s="323"/>
      <c r="CT58" s="315"/>
      <c r="CU58" s="54"/>
      <c r="CV58" s="290"/>
      <c r="CW58" s="290"/>
      <c r="CX58" s="313"/>
      <c r="CY58" s="54"/>
      <c r="CZ58" s="290"/>
      <c r="DA58" s="290"/>
      <c r="DB58" s="313"/>
      <c r="DC58" s="54"/>
      <c r="DD58" s="290"/>
      <c r="DE58" s="290"/>
      <c r="DF58" s="313"/>
      <c r="DG58" s="54"/>
      <c r="DH58" s="323"/>
      <c r="DI58" s="323"/>
      <c r="DJ58" s="315"/>
      <c r="DK58" s="54"/>
      <c r="DL58" s="319"/>
      <c r="DM58" s="319"/>
      <c r="DN58" s="321"/>
      <c r="DO58" s="54"/>
      <c r="DP58" s="290"/>
      <c r="DQ58" s="290"/>
      <c r="DR58" s="313"/>
      <c r="DS58" s="54"/>
      <c r="DT58" s="290"/>
      <c r="DU58" s="290"/>
      <c r="DV58" s="317"/>
      <c r="DW58" s="54"/>
      <c r="DX58" s="290"/>
      <c r="DY58" s="290"/>
      <c r="DZ58" s="313"/>
      <c r="EA58" s="54"/>
      <c r="EB58" s="290"/>
      <c r="EC58" s="290"/>
      <c r="ED58" s="313"/>
      <c r="EE58" s="54"/>
      <c r="EF58" s="290"/>
      <c r="EG58" s="290"/>
      <c r="EH58" s="313"/>
      <c r="EI58" s="54"/>
      <c r="EJ58" s="290"/>
      <c r="EK58" s="290"/>
      <c r="EL58" s="315"/>
      <c r="EM58" s="54"/>
      <c r="EN58" s="290"/>
      <c r="EO58" s="290"/>
      <c r="EP58" s="313"/>
      <c r="EQ58" s="54"/>
      <c r="ER58" s="290"/>
      <c r="ES58" s="290"/>
      <c r="ET58" s="313"/>
      <c r="EU58" s="54"/>
      <c r="EV58" s="284"/>
      <c r="EW58" s="284"/>
      <c r="EX58" s="284"/>
      <c r="EY58" s="284"/>
      <c r="EZ58" s="284"/>
      <c r="FA58" s="284"/>
      <c r="FB58" s="40"/>
      <c r="FC58" s="284"/>
      <c r="FD58" s="284"/>
      <c r="FE58" s="284"/>
      <c r="FF58" s="284"/>
      <c r="FG58" s="284"/>
      <c r="FH58" s="284"/>
      <c r="FI58" s="40"/>
      <c r="FJ58" s="284"/>
      <c r="FK58" s="284"/>
      <c r="FL58" s="284"/>
      <c r="FM58" s="284"/>
      <c r="FN58" s="284"/>
      <c r="FO58" s="284"/>
      <c r="FP58" s="40"/>
      <c r="FQ58" s="284"/>
      <c r="FR58" s="284"/>
      <c r="FS58" s="284"/>
      <c r="FT58" s="284"/>
      <c r="FU58" s="284"/>
      <c r="FV58" s="284"/>
      <c r="FW58" s="284"/>
      <c r="FX58" s="284"/>
      <c r="FY58" s="284"/>
      <c r="FZ58" s="284"/>
      <c r="GA58" s="284"/>
      <c r="GB58" s="284"/>
      <c r="GC58" s="145">
        <f>GC57/47</f>
        <v>0.95744680851063835</v>
      </c>
      <c r="GD58" s="146">
        <f>GD57/47</f>
        <v>0.85106382978723405</v>
      </c>
      <c r="GE58" s="145">
        <f>GE57/47</f>
        <v>0.72340425531914898</v>
      </c>
      <c r="GF58" s="145">
        <f>GF57/47</f>
        <v>0.85106382978723405</v>
      </c>
      <c r="GG58" s="145">
        <f t="shared" ref="GG58:GH58" si="68">GG57/47</f>
        <v>0</v>
      </c>
      <c r="GH58" s="145">
        <f t="shared" si="68"/>
        <v>0</v>
      </c>
      <c r="GJ58" s="152"/>
    </row>
    <row r="59" spans="1:192" ht="32.5" customHeight="1">
      <c r="B59" s="6"/>
      <c r="C59" s="6"/>
      <c r="E59" s="1">
        <f>COUNTIF(E$10:E$56,"1.R7.4.1までに対応済み")</f>
        <v>30</v>
      </c>
      <c r="F59" s="6"/>
      <c r="H59" s="1">
        <f>COUNTIF(H$10:H$56,"1.R7.4.1までに対応済み")</f>
        <v>29</v>
      </c>
      <c r="I59" s="6"/>
      <c r="K59" s="1">
        <f>COUNTIF(K$10:K$56,"1.R7.4.1までに対応済み")</f>
        <v>23</v>
      </c>
      <c r="L59" s="6"/>
      <c r="N59" s="1">
        <f>COUNTIF(N$10:N$56,"1.R7.4.1までに対応済み")</f>
        <v>22</v>
      </c>
      <c r="O59" s="6"/>
      <c r="P59" s="6"/>
      <c r="Q59" s="1">
        <f>COUNTIF(Q$10:Q$56,"1.R7.4.1までに対応済み")</f>
        <v>27</v>
      </c>
      <c r="R59" s="6"/>
      <c r="S59" s="6"/>
      <c r="U59" s="6"/>
      <c r="V59" s="6"/>
      <c r="X59" s="6"/>
      <c r="Y59" s="6"/>
      <c r="Z59" s="1">
        <f>COUNTIF(Z$10:Z$56,"1.R7.4.1までに対応済み")</f>
        <v>34</v>
      </c>
      <c r="AA59" s="6"/>
      <c r="AB59" s="6"/>
      <c r="AC59" s="1">
        <f>COUNTIF(AC$10:AC$56,"1.R7.4.1までに対応済み")</f>
        <v>28</v>
      </c>
      <c r="AD59" s="6"/>
      <c r="AE59" s="6"/>
      <c r="AF59" s="6"/>
      <c r="AG59" s="6"/>
      <c r="AH59" s="6"/>
      <c r="AI59" s="6"/>
      <c r="AJ59" s="6"/>
      <c r="AK59" s="6"/>
      <c r="AL59" s="1">
        <f>COUNTIF(AL$10:AL$56,"1.R7.4.1までに対応済み")</f>
        <v>16</v>
      </c>
      <c r="AM59" s="6"/>
      <c r="AN59" s="6"/>
      <c r="AO59" s="1">
        <f>COUNTIF(AO$10:AO$56,"1.R7.4.1までに対応済み")</f>
        <v>4</v>
      </c>
      <c r="AP59" s="6"/>
      <c r="AQ59" s="6"/>
      <c r="AR59" s="1">
        <f>COUNTIF(AR$10:AR$56,"1.R7.4.1までに対応済み")</f>
        <v>39</v>
      </c>
      <c r="AS59" s="6"/>
      <c r="AT59" s="6"/>
      <c r="AV59" s="6"/>
      <c r="AW59" s="6"/>
      <c r="AY59" s="6"/>
      <c r="AZ59" s="6"/>
      <c r="BA59" s="1">
        <f>COUNTIF(BA$10:BA$56,"1.R7.4.1までに対応済み")</f>
        <v>31</v>
      </c>
      <c r="BB59" s="6"/>
      <c r="BC59" s="6"/>
      <c r="BD59" s="1">
        <f>COUNTIF(BD$10:BD$56,"1.R7.4.1までに対応済み")</f>
        <v>23</v>
      </c>
      <c r="BE59" s="6"/>
      <c r="BF59" s="6"/>
      <c r="BG59" s="1">
        <f>COUNTIF(BG$10:BG$56,"1.R7.4.1までに対応済み")</f>
        <v>29</v>
      </c>
      <c r="BH59" s="6"/>
      <c r="BI59" s="6"/>
      <c r="BJ59" s="41"/>
      <c r="BK59" s="1">
        <f>COUNTIF(BK$10:BK$56,"1.R7.4.1までに対応済み")</f>
        <v>33</v>
      </c>
      <c r="BL59" s="6"/>
      <c r="BM59" s="6"/>
      <c r="BN59" s="41"/>
      <c r="BO59" s="1">
        <f>COUNTIF(BO$10:BO$56,"1.R7.4.1までに対応済み")</f>
        <v>31</v>
      </c>
      <c r="BP59" s="6"/>
      <c r="BQ59" s="6"/>
      <c r="BR59" s="41"/>
      <c r="BS59" s="1">
        <f>COUNTIF(BS$10:BS$56,"1.R7.4.1までに対応済み")</f>
        <v>22</v>
      </c>
      <c r="BT59" s="6"/>
      <c r="BU59" s="6"/>
      <c r="BV59" s="6"/>
      <c r="BW59" s="1">
        <f>COUNTIF(BW$10:BW$56,"1.R7.4.1までに対応済み")</f>
        <v>3</v>
      </c>
      <c r="BX59" s="6"/>
      <c r="BY59" s="6"/>
      <c r="BZ59" s="41"/>
      <c r="CA59" s="1">
        <f>COUNTIF(CA$10:CA$56,"1.R7.4.1までに対応済み")</f>
        <v>9</v>
      </c>
      <c r="CB59" s="6"/>
      <c r="CC59" s="6"/>
      <c r="CD59" s="42"/>
      <c r="CE59" s="1">
        <f>COUNTIF(CE$10:CE$56,"1.R7.4.1までに対応済み")</f>
        <v>5</v>
      </c>
      <c r="CF59" s="6"/>
      <c r="CG59" s="6"/>
      <c r="CH59" s="41"/>
      <c r="CI59" s="1">
        <f>COUNTIF(CI$10:CI$56,"1.R7.4.1までに対応済み")</f>
        <v>13</v>
      </c>
      <c r="CJ59" s="6"/>
      <c r="CK59" s="6"/>
      <c r="CL59" s="41"/>
      <c r="CM59" s="1">
        <f>COUNTIF(CM$10:CM$56,"1.R7.4.1までに対応済み")</f>
        <v>14</v>
      </c>
      <c r="CN59" s="6"/>
      <c r="CO59" s="6"/>
      <c r="CP59" s="41"/>
      <c r="CQ59" s="1">
        <f>COUNTIF(CQ$10:CQ$56,"1.R7.4.1までに対応済み")</f>
        <v>16</v>
      </c>
      <c r="CR59" s="6"/>
      <c r="CS59" s="6"/>
      <c r="CT59" s="41"/>
      <c r="CU59" s="1">
        <f>COUNTIF(CU$10:CU$56,"1.R7.4.1までに対応済み")</f>
        <v>12</v>
      </c>
      <c r="CV59" s="6"/>
      <c r="CW59" s="6"/>
      <c r="CX59" s="41"/>
      <c r="CY59" s="1">
        <f>COUNTIF(CY$10:CY$56,"1.R7.4.1までに対応済み")</f>
        <v>33</v>
      </c>
      <c r="CZ59" s="6"/>
      <c r="DA59" s="6"/>
      <c r="DB59" s="41"/>
      <c r="DC59" s="1">
        <f>COUNTIF(DC$10:DC$56,"1.R7.4.1までに対応済み")</f>
        <v>24</v>
      </c>
      <c r="DD59" s="6"/>
      <c r="DE59" s="6"/>
      <c r="DF59" s="41"/>
      <c r="DG59" s="1">
        <f>COUNTIF(DG$10:DG$56,"1.R7.4.1までに対応済み")</f>
        <v>16</v>
      </c>
      <c r="DH59" s="6"/>
      <c r="DI59" s="6"/>
      <c r="DJ59" s="41"/>
      <c r="DK59" s="1">
        <f>COUNTIF(DK$10:DK$56,"1.R7.4.1までに対応済み")</f>
        <v>1</v>
      </c>
      <c r="DL59" s="6"/>
      <c r="DM59" s="6"/>
      <c r="DN59" s="41"/>
      <c r="DO59" s="1">
        <f>COUNTIF(DO$10:DO$56,"1.R7.4.1までに対応済み")</f>
        <v>8</v>
      </c>
      <c r="DP59" s="6"/>
      <c r="DQ59" s="6"/>
      <c r="DR59" s="41"/>
      <c r="DS59" s="1">
        <f>COUNTIF(DS$10:DS$56,"1.R7.4.1までに対応済み")</f>
        <v>33</v>
      </c>
      <c r="DT59" s="6"/>
      <c r="DU59" s="6"/>
      <c r="DV59" s="41"/>
      <c r="DX59" s="6"/>
      <c r="DY59" s="6"/>
      <c r="DZ59" s="41"/>
      <c r="EA59" s="1">
        <f>COUNTIF(EA$10:EA$56,"1.R7.4.1までに対応済み")</f>
        <v>32</v>
      </c>
      <c r="EB59" s="6"/>
      <c r="EC59" s="6"/>
      <c r="ED59" s="41"/>
      <c r="EE59" s="1">
        <f>COUNTIF(EE$10:EE$56,"1.R7.4.1までに対応済み")</f>
        <v>36</v>
      </c>
      <c r="EF59" s="6"/>
      <c r="EG59" s="6"/>
      <c r="EH59" s="6"/>
      <c r="EI59" s="1">
        <f>COUNTIF(EI$10:EI$56,"1.R7.4.1までに対応済み")</f>
        <v>1</v>
      </c>
      <c r="EJ59" s="6"/>
      <c r="EK59" s="6"/>
      <c r="EL59" s="41"/>
      <c r="EM59" s="1">
        <f>COUNTIF(EM$10:EM$56,"1.R7.4.1までに対応済み")</f>
        <v>4</v>
      </c>
      <c r="EN59" s="6"/>
      <c r="EO59" s="6"/>
      <c r="EP59" s="41"/>
      <c r="EQ59" s="1">
        <f>COUNTIF(EQ$10:EQ$56,"1.R7.4.1までに対応済み")</f>
        <v>28</v>
      </c>
      <c r="ER59" s="6"/>
      <c r="ES59" s="6"/>
      <c r="ET59" s="41"/>
      <c r="EU59" s="1">
        <f>COUNTIF(EU$10:EU$56,"1.R7.4.1までに対応済み")</f>
        <v>6</v>
      </c>
      <c r="GD59" s="142"/>
      <c r="GJ59" s="152"/>
    </row>
    <row r="60" spans="1:192" ht="21">
      <c r="B60" s="6"/>
      <c r="C60" s="6"/>
      <c r="E60" s="1">
        <f>COUNTIF(E$10:E$56,"2.R7年度中に対応予定")</f>
        <v>1</v>
      </c>
      <c r="F60" s="6"/>
      <c r="H60" s="1">
        <f>COUNTIF(H$10:H$56,"2.R7年度中に対応予定")</f>
        <v>3</v>
      </c>
      <c r="I60" s="6"/>
      <c r="K60" s="1">
        <f>COUNTIF(K$10:K$56,"2.R7年度中に対応予定")</f>
        <v>3</v>
      </c>
      <c r="L60" s="6"/>
      <c r="N60" s="1">
        <f>COUNTIF(N$10:N$56,"2.R7年度中に対応予定")</f>
        <v>2</v>
      </c>
      <c r="O60" s="6"/>
      <c r="P60" s="6"/>
      <c r="Q60" s="1">
        <f>COUNTIF(Q$10:Q$56,"2.R7年度中に対応予定")</f>
        <v>0</v>
      </c>
      <c r="R60" s="6"/>
      <c r="S60" s="6"/>
      <c r="U60" s="6"/>
      <c r="V60" s="6"/>
      <c r="X60" s="6"/>
      <c r="Y60" s="6"/>
      <c r="Z60" s="1">
        <f>COUNTIF(Z$10:Z$56,"2.R7年度中に対応予定")</f>
        <v>1</v>
      </c>
      <c r="AA60" s="6"/>
      <c r="AB60" s="6"/>
      <c r="AC60" s="1">
        <f>COUNTIF(AC$10:AC$56,"2.R7年度中に対応予定")</f>
        <v>0</v>
      </c>
      <c r="AD60" s="6"/>
      <c r="AE60" s="6"/>
      <c r="AF60" s="6"/>
      <c r="AG60" s="6"/>
      <c r="AH60" s="6"/>
      <c r="AI60" s="6"/>
      <c r="AJ60" s="6"/>
      <c r="AK60" s="6"/>
      <c r="AL60" s="1">
        <f>COUNTIF(AL$10:AL$56,"2.R7年度中に対応予定")</f>
        <v>0</v>
      </c>
      <c r="AM60" s="6"/>
      <c r="AN60" s="6"/>
      <c r="AO60" s="1">
        <f>COUNTIF(AO$10:AO$56,"2.R7年度中に対応予定")</f>
        <v>0</v>
      </c>
      <c r="AP60" s="6"/>
      <c r="AQ60" s="6"/>
      <c r="AR60" s="1">
        <f>COUNTIF(AR$10:AR$56,"2.R7年度中に対応予定")</f>
        <v>2</v>
      </c>
      <c r="AS60" s="6"/>
      <c r="AT60" s="6"/>
      <c r="AV60" s="6"/>
      <c r="AW60" s="6"/>
      <c r="AY60" s="6"/>
      <c r="AZ60" s="6"/>
      <c r="BA60" s="1">
        <f>COUNTIF(BA$10:BA$56,"2.R7年度中に対応予定")</f>
        <v>0</v>
      </c>
      <c r="BB60" s="6"/>
      <c r="BC60" s="6"/>
      <c r="BD60" s="1">
        <f>COUNTIF(BD$10:BD$56,"2.R7年度中に対応予定")</f>
        <v>1</v>
      </c>
      <c r="BE60" s="6"/>
      <c r="BF60" s="6"/>
      <c r="BG60" s="1">
        <f>COUNTIF(BG$10:BG$56,"2.R7年度中に対応予定")</f>
        <v>0</v>
      </c>
      <c r="BH60" s="6"/>
      <c r="BI60" s="6"/>
      <c r="BJ60" s="41"/>
      <c r="BK60" s="1">
        <f>COUNTIF(BK$10:BK$56,"2.R7年度中に対応予定")</f>
        <v>1</v>
      </c>
      <c r="BL60" s="6"/>
      <c r="BM60" s="6"/>
      <c r="BN60" s="41"/>
      <c r="BO60" s="1">
        <f>COUNTIF(BO$10:BO$56,"2.R7年度中に対応予定")</f>
        <v>2</v>
      </c>
      <c r="BP60" s="6"/>
      <c r="BQ60" s="6"/>
      <c r="BR60" s="41"/>
      <c r="BS60" s="1">
        <f>COUNTIF(BS$10:BS$56,"2.R7年度中に対応予定")</f>
        <v>1</v>
      </c>
      <c r="BT60" s="6"/>
      <c r="BU60" s="6"/>
      <c r="BV60" s="6"/>
      <c r="BW60" s="1">
        <f>COUNTIF(BW$10:BW$56,"2.R7年度中に対応予定")</f>
        <v>0</v>
      </c>
      <c r="BX60" s="6"/>
      <c r="BY60" s="6"/>
      <c r="BZ60" s="41"/>
      <c r="CA60" s="1">
        <f>COUNTIF(CA$10:CA$56,"2.R7年度中に対応予定")</f>
        <v>1</v>
      </c>
      <c r="CB60" s="6"/>
      <c r="CC60" s="6"/>
      <c r="CD60" s="42"/>
      <c r="CE60" s="1">
        <f>COUNTIF(CE$10:CE$56,"2.R7年度中に対応予定")</f>
        <v>0</v>
      </c>
      <c r="CF60" s="6"/>
      <c r="CG60" s="6"/>
      <c r="CH60" s="41"/>
      <c r="CI60" s="1">
        <f>COUNTIF(CI$10:CI$56,"2.R7年度中に対応予定")</f>
        <v>1</v>
      </c>
      <c r="CJ60" s="6"/>
      <c r="CK60" s="6"/>
      <c r="CL60" s="41"/>
      <c r="CM60" s="1">
        <f>COUNTIF(CM$10:CM$56,"2.R7年度中に対応予定")</f>
        <v>0</v>
      </c>
      <c r="CN60" s="6"/>
      <c r="CO60" s="6"/>
      <c r="CP60" s="41"/>
      <c r="CQ60" s="1">
        <f>COUNTIF(CQ$10:CQ$56,"2.R7年度中に対応予定")</f>
        <v>2</v>
      </c>
      <c r="CR60" s="6"/>
      <c r="CS60" s="6"/>
      <c r="CT60" s="41"/>
      <c r="CU60" s="1">
        <f>COUNTIF(CU$10:CU$56,"2.R7年度中に対応予定")</f>
        <v>1</v>
      </c>
      <c r="CV60" s="6"/>
      <c r="CW60" s="6"/>
      <c r="CX60" s="41"/>
      <c r="CY60" s="1">
        <f>COUNTIF(CY$10:CY$56,"2.R7年度中に対応予定")</f>
        <v>2</v>
      </c>
      <c r="CZ60" s="6"/>
      <c r="DA60" s="6"/>
      <c r="DB60" s="41"/>
      <c r="DC60" s="1">
        <f>COUNTIF(DC$10:DC$56,"2.R7年度中に対応予定")</f>
        <v>2</v>
      </c>
      <c r="DD60" s="6"/>
      <c r="DE60" s="6"/>
      <c r="DF60" s="41"/>
      <c r="DG60" s="1">
        <f>COUNTIF(DG$10:DG$56,"2.R7年度中に対応予定")</f>
        <v>1</v>
      </c>
      <c r="DH60" s="6"/>
      <c r="DI60" s="6"/>
      <c r="DJ60" s="41"/>
      <c r="DK60" s="1">
        <f>COUNTIF(DK$10:DK$56,"2.R7年度中に対応予定")</f>
        <v>0</v>
      </c>
      <c r="DL60" s="6"/>
      <c r="DM60" s="6"/>
      <c r="DN60" s="41"/>
      <c r="DO60" s="1">
        <f>COUNTIF(DO$10:DO$56,"2.R7年度中に対応予定")</f>
        <v>0</v>
      </c>
      <c r="DP60" s="6"/>
      <c r="DQ60" s="6"/>
      <c r="DR60" s="41"/>
      <c r="DS60" s="1">
        <f>COUNTIF(DS$10:DS$56,"2.R7年度中に対応予定")</f>
        <v>0</v>
      </c>
      <c r="DT60" s="6"/>
      <c r="DU60" s="6"/>
      <c r="DV60" s="41"/>
      <c r="DX60" s="6"/>
      <c r="DY60" s="6"/>
      <c r="DZ60" s="41"/>
      <c r="EA60" s="1">
        <f>COUNTIF(EA$10:EA$56,"2.R7年度中に対応予定")</f>
        <v>2</v>
      </c>
      <c r="EB60" s="6"/>
      <c r="EC60" s="6"/>
      <c r="ED60" s="41"/>
      <c r="EE60" s="1">
        <f>COUNTIF(EE$10:EE$56,"2.R7年度中に対応予定")</f>
        <v>0</v>
      </c>
      <c r="EF60" s="6"/>
      <c r="EG60" s="6"/>
      <c r="EH60" s="6"/>
      <c r="EI60" s="1">
        <f>COUNTIF(EI$10:EI$56,"2.R7年度中に対応予定")</f>
        <v>0</v>
      </c>
      <c r="EJ60" s="6"/>
      <c r="EK60" s="6"/>
      <c r="EL60" s="41"/>
      <c r="EM60" s="1">
        <f>COUNTIF(EM$10:EM$56,"2.R7年度中に対応予定")</f>
        <v>0</v>
      </c>
      <c r="EN60" s="6"/>
      <c r="EO60" s="6"/>
      <c r="EP60" s="41"/>
      <c r="EQ60" s="1">
        <f>COUNTIF(EQ$10:EQ$56,"2.R7年度中に対応予定")</f>
        <v>2</v>
      </c>
      <c r="ER60" s="6"/>
      <c r="ES60" s="6"/>
      <c r="ET60" s="41"/>
      <c r="EU60" s="1">
        <f>COUNTIF(EU$10:EU$56,"2.R7年度中に対応予定")</f>
        <v>1</v>
      </c>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D60" s="142"/>
      <c r="GJ60" s="152"/>
    </row>
    <row r="61" spans="1:192" s="7" customFormat="1" ht="21">
      <c r="E61" s="138">
        <f>COUNTIF(E$10:E$56,"3.対応する方向で検討中")</f>
        <v>2</v>
      </c>
      <c r="H61" s="138">
        <f>COUNTIF(H$10:H$56,"3.対応する方向で検討中")</f>
        <v>2</v>
      </c>
      <c r="K61" s="138">
        <f>COUNTIF(K$10:K$56,"3.対応する方向で検討中")</f>
        <v>1</v>
      </c>
      <c r="N61" s="138">
        <f>COUNTIF(N$10:N$56,"3.対応する方向で検討中")</f>
        <v>2</v>
      </c>
      <c r="Q61" s="138">
        <f>COUNTIF(Q$10:Q$56,"3.対応する方向で検討中")</f>
        <v>0</v>
      </c>
      <c r="Z61" s="138">
        <f>COUNTIF(Z$10:Z$56,"3.対応する方向で検討中")</f>
        <v>1</v>
      </c>
      <c r="AC61" s="138">
        <f>COUNTIF(AC$10:AC$56,"3.対応する方向で検討中")</f>
        <v>2</v>
      </c>
      <c r="AL61" s="138">
        <f>COUNTIF(AL$10:AL$56,"3.対応する方向で検討中")</f>
        <v>1</v>
      </c>
      <c r="AO61" s="138">
        <f>COUNTIF(AO$10:AO$56,"3.対応する方向で検討中")</f>
        <v>0</v>
      </c>
      <c r="AR61" s="138">
        <f>COUNTIF(AR$10:AR$56,"3.対応する方向で検討中")</f>
        <v>1</v>
      </c>
      <c r="BA61" s="138">
        <f>COUNTIF(BA$10:BA$56,"3.対応する方向で検討中")</f>
        <v>4</v>
      </c>
      <c r="BD61" s="138">
        <f>COUNTIF(BD$10:BD$56,"3.対応する方向で検討中")</f>
        <v>5</v>
      </c>
      <c r="BG61" s="138">
        <f>COUNTIF(BG$10:BG$56,"3.対応する方向で検討中")</f>
        <v>3</v>
      </c>
      <c r="BK61" s="138">
        <f>COUNTIF(BK$10:BK$56,"3.対応する方向で検討中")</f>
        <v>6</v>
      </c>
      <c r="BO61" s="138">
        <f>COUNTIF(BO$10:BO$56,"3.対応する方向で検討中")</f>
        <v>6</v>
      </c>
      <c r="BS61" s="138">
        <f>COUNTIF(BS$10:BS$56,"3.対応する方向で検討中")</f>
        <v>2</v>
      </c>
      <c r="BW61" s="138">
        <f>COUNTIF(BW$10:BW$56,"3.対応する方向で検討中")</f>
        <v>1</v>
      </c>
      <c r="CA61" s="138">
        <f>COUNTIF(CA$10:CA$56,"3.対応する方向で検討中")</f>
        <v>0</v>
      </c>
      <c r="CE61" s="138">
        <f>COUNTIF(CE$10:CE$56,"3.対応する方向で検討中")</f>
        <v>2</v>
      </c>
      <c r="CI61" s="138">
        <f>COUNTIF(CI$10:CI$56,"3.対応する方向で検討中")</f>
        <v>6</v>
      </c>
      <c r="CM61" s="138">
        <f>COUNTIF(CM$10:CM$56,"3.対応する方向で検討中")</f>
        <v>2</v>
      </c>
      <c r="CQ61" s="138">
        <f>COUNTIF(CQ$10:CQ$56,"3.対応する方向で検討中")</f>
        <v>4</v>
      </c>
      <c r="CU61" s="138">
        <f>COUNTIF(CU$10:CU$56,"3.対応する方向で検討中")</f>
        <v>2</v>
      </c>
      <c r="CY61" s="138">
        <f>COUNTIF(CY$10:CY$56,"3.対応する方向で検討中")</f>
        <v>6</v>
      </c>
      <c r="DC61" s="138">
        <f>COUNTIF(DC$10:DC$56,"3.対応する方向で検討中")</f>
        <v>4</v>
      </c>
      <c r="DG61" s="138">
        <f>COUNTIF(DG$10:DG$56,"3.対応する方向で検討中")</f>
        <v>3</v>
      </c>
      <c r="DK61" s="138">
        <f>COUNTIF(DK$10:DK$56,"3.対応する方向で検討中")</f>
        <v>0</v>
      </c>
      <c r="DO61" s="138">
        <f>COUNTIF(DO$10:DO$56,"3.対応する方向で検討中")</f>
        <v>1</v>
      </c>
      <c r="DS61" s="138">
        <f>COUNTIF(DS$10:DS$56,"3.対応する方向で検討中")</f>
        <v>6</v>
      </c>
      <c r="EA61" s="138">
        <f>COUNTIF(EA$10:EA$56,"3.対応する方向で検討中")</f>
        <v>3</v>
      </c>
      <c r="EE61" s="138">
        <f>COUNTIF(EE$10:EE$56,"3.対応する方向で検討中")</f>
        <v>4</v>
      </c>
      <c r="EI61" s="138">
        <f>COUNTIF(EI$10:EI$56,"3.対応する方向で検討中")</f>
        <v>0</v>
      </c>
      <c r="EM61" s="138">
        <f>COUNTIF(EM$10:EM$56,"3.対応する方向で検討中")</f>
        <v>0</v>
      </c>
      <c r="EQ61" s="138">
        <f>COUNTIF(EQ$10:EQ$56,"3.対応する方向で検討中")</f>
        <v>3</v>
      </c>
      <c r="EU61" s="138">
        <f>COUNTIF(EU$10:EU$56,"3.対応する方向で検討中")</f>
        <v>1</v>
      </c>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143"/>
      <c r="GD61" s="142"/>
      <c r="GJ61" s="152"/>
    </row>
    <row r="62" spans="1:192" ht="21">
      <c r="E62" s="1">
        <f>COUNTIF(E$10:E$56,"4.未定又は対応予定なし")</f>
        <v>13</v>
      </c>
      <c r="H62" s="1">
        <f>COUNTIF(H$10:H$56,"4.未定又は対応予定なし")</f>
        <v>12</v>
      </c>
      <c r="K62" s="1">
        <f>COUNTIF(K$10:K$56,"4.未定又は対応予定なし")</f>
        <v>9</v>
      </c>
      <c r="N62" s="1">
        <f>COUNTIF(N$10:N$56,"4.未定又は対応予定なし")</f>
        <v>13</v>
      </c>
      <c r="Q62" s="1">
        <f>COUNTIF(Q$10:Q$56,"4.未定又は対応予定なし")</f>
        <v>17</v>
      </c>
      <c r="Z62" s="1">
        <f>COUNTIF(Z$10:Z$56,"4.未定又は対応予定なし")</f>
        <v>9</v>
      </c>
      <c r="AC62" s="1">
        <f>COUNTIF(AC$10:AC$56,"4.未定又は対応予定なし")</f>
        <v>6</v>
      </c>
      <c r="AL62" s="1">
        <f>COUNTIF(AL$10:AL$56,"4.未定又は対応予定なし")</f>
        <v>10</v>
      </c>
      <c r="AO62" s="1">
        <f>COUNTIF(AO$10:AO$56,"4.未定又は対応予定なし")</f>
        <v>2</v>
      </c>
      <c r="AR62" s="1">
        <f>COUNTIF(AR$10:AR$56,"4.未定又は対応予定なし")</f>
        <v>4</v>
      </c>
      <c r="BA62" s="1">
        <f>COUNTIF(BA$10:BA$56,"4.未定又は対応予定なし")</f>
        <v>11</v>
      </c>
      <c r="BD62" s="1">
        <f>COUNTIF(BD$10:BD$56,"4.未定又は対応予定なし")</f>
        <v>17</v>
      </c>
      <c r="BG62" s="1">
        <f>COUNTIF(BG$10:BG$56,"4.未定又は対応予定なし")</f>
        <v>9</v>
      </c>
      <c r="BK62" s="1">
        <f>COUNTIF(BK$10:BK$56,"4.未定又は対応予定なし")</f>
        <v>3</v>
      </c>
      <c r="BO62" s="1">
        <f>COUNTIF(BO$10:BO$56,"4.未定又は対応予定なし")</f>
        <v>3</v>
      </c>
      <c r="BS62" s="1">
        <f>COUNTIF(BS$10:BS$56,"4.未定又は対応予定なし")</f>
        <v>2</v>
      </c>
      <c r="BW62" s="1">
        <f>COUNTIF(BW$10:BW$56,"4.未定又は対応予定なし")</f>
        <v>1</v>
      </c>
      <c r="CA62" s="1">
        <f>COUNTIF(CA$10:CA$56,"4.未定又は対応予定なし")</f>
        <v>1</v>
      </c>
      <c r="CE62" s="1">
        <f>COUNTIF(CE$10:CE$56,"4.未定又は対応予定なし")</f>
        <v>2</v>
      </c>
      <c r="CI62" s="1">
        <f>COUNTIF(CI$10:CI$56,"4.未定又は対応予定なし")</f>
        <v>2</v>
      </c>
      <c r="CM62" s="1">
        <f>COUNTIF(CM$10:CM$56,"4.未定又は対応予定なし")</f>
        <v>3</v>
      </c>
      <c r="CQ62" s="1">
        <f>COUNTIF(CQ$10:CQ$56,"4.未定又は対応予定なし")</f>
        <v>3</v>
      </c>
      <c r="CU62" s="1">
        <f>COUNTIF(CU$10:CU$56,"4.未定又は対応予定なし")</f>
        <v>1</v>
      </c>
      <c r="CY62" s="1">
        <f>COUNTIF(CY$10:CY$56,"4.未定又は対応予定なし")</f>
        <v>2</v>
      </c>
      <c r="DC62" s="1">
        <f>COUNTIF(DC$10:DC$56,"4.未定又は対応予定なし")</f>
        <v>3</v>
      </c>
      <c r="DG62" s="1">
        <f>COUNTIF(DG$10:DG$56,"4.未定又は対応予定なし")</f>
        <v>4</v>
      </c>
      <c r="DK62" s="1">
        <f>COUNTIF(DK$10:DK$56,"4.未定又は対応予定なし")</f>
        <v>0</v>
      </c>
      <c r="DO62" s="1">
        <f>COUNTIF(DO$10:DO$56,"4.未定又は対応予定なし")</f>
        <v>4</v>
      </c>
      <c r="DS62" s="1">
        <f>COUNTIF(DS$10:DS$56,"4.未定又は対応予定なし")</f>
        <v>4</v>
      </c>
      <c r="EA62" s="1">
        <f>COUNTIF(EA$10:EA$56,"4.未定又は対応予定なし")</f>
        <v>3</v>
      </c>
      <c r="EE62" s="1">
        <f>COUNTIF(EE$10:EE$56,"4.未定又は対応予定なし")</f>
        <v>2</v>
      </c>
      <c r="EI62" s="1">
        <f>COUNTIF(EI$10:EI$56,"4.未定又は対応予定なし")</f>
        <v>0</v>
      </c>
      <c r="EM62" s="1">
        <f>COUNTIF(EM$10:EM$56,"4.未定又は対応予定なし")</f>
        <v>0</v>
      </c>
      <c r="EQ62" s="1">
        <f>COUNTIF(EQ$10:EQ$56,"4.未定又は対応予定なし")</f>
        <v>2</v>
      </c>
      <c r="EU62" s="1">
        <f>COUNTIF(EU$10:EU$56,"4.未定又は対応予定なし")</f>
        <v>2</v>
      </c>
      <c r="GD62" s="142"/>
      <c r="GJ62" s="152"/>
    </row>
  </sheetData>
  <sheetProtection formatCells="0" formatRows="0" insertRows="0" deleteRows="0" sort="0" autoFilter="0"/>
  <autoFilter ref="A9:GJ62" xr:uid="{C7CC2B2B-66E9-4D28-BE43-D75BAB94CE11}"/>
  <dataConsolidate link="1"/>
  <mergeCells count="350">
    <mergeCell ref="GI8:GJ8"/>
    <mergeCell ref="A2:A8"/>
    <mergeCell ref="B2:B8"/>
    <mergeCell ref="C2:BG2"/>
    <mergeCell ref="BH2:EU2"/>
    <mergeCell ref="C3:E4"/>
    <mergeCell ref="F3:H4"/>
    <mergeCell ref="I3:K4"/>
    <mergeCell ref="L3:N4"/>
    <mergeCell ref="O3:Q4"/>
    <mergeCell ref="AP3:AR4"/>
    <mergeCell ref="AS3:AU4"/>
    <mergeCell ref="AV3:AX4"/>
    <mergeCell ref="AY3:BA4"/>
    <mergeCell ref="BB3:BD4"/>
    <mergeCell ref="BE3:BG4"/>
    <mergeCell ref="R3:T4"/>
    <mergeCell ref="U3:W4"/>
    <mergeCell ref="X3:Z4"/>
    <mergeCell ref="AA3:AC4"/>
    <mergeCell ref="AD3:AL4"/>
    <mergeCell ref="AM3:AO4"/>
    <mergeCell ref="CF3:CI4"/>
    <mergeCell ref="CJ3:CM4"/>
    <mergeCell ref="CN3:CQ4"/>
    <mergeCell ref="CR3:CU4"/>
    <mergeCell ref="CV3:CY4"/>
    <mergeCell ref="CZ3:DC4"/>
    <mergeCell ref="BH3:BK4"/>
    <mergeCell ref="BL3:BO4"/>
    <mergeCell ref="BP3:BS4"/>
    <mergeCell ref="BT3:BW4"/>
    <mergeCell ref="BX3:CA4"/>
    <mergeCell ref="CB3:CE4"/>
    <mergeCell ref="EB3:EE4"/>
    <mergeCell ref="EF3:EI4"/>
    <mergeCell ref="EJ3:EM4"/>
    <mergeCell ref="EN3:EQ4"/>
    <mergeCell ref="ER3:EU4"/>
    <mergeCell ref="DD3:DG4"/>
    <mergeCell ref="DH3:DK4"/>
    <mergeCell ref="DL3:DO4"/>
    <mergeCell ref="DP3:DS4"/>
    <mergeCell ref="DT3:DW4"/>
    <mergeCell ref="DX3:EA4"/>
    <mergeCell ref="L5:L7"/>
    <mergeCell ref="M5:M8"/>
    <mergeCell ref="N5:N9"/>
    <mergeCell ref="O5:O7"/>
    <mergeCell ref="P5:P8"/>
    <mergeCell ref="Q5:Q9"/>
    <mergeCell ref="C5:C7"/>
    <mergeCell ref="D5:D8"/>
    <mergeCell ref="E5:E9"/>
    <mergeCell ref="F5:F7"/>
    <mergeCell ref="G5:G8"/>
    <mergeCell ref="H5:H9"/>
    <mergeCell ref="I5:I7"/>
    <mergeCell ref="J5:J8"/>
    <mergeCell ref="K5:K9"/>
    <mergeCell ref="X5:X7"/>
    <mergeCell ref="Y5:Y8"/>
    <mergeCell ref="Z5:Z9"/>
    <mergeCell ref="AA5:AA7"/>
    <mergeCell ref="AB5:AB8"/>
    <mergeCell ref="AC5:AC9"/>
    <mergeCell ref="R5:R7"/>
    <mergeCell ref="S5:S8"/>
    <mergeCell ref="T5:T9"/>
    <mergeCell ref="U5:U7"/>
    <mergeCell ref="V5:V8"/>
    <mergeCell ref="W5:W9"/>
    <mergeCell ref="AO5:AO9"/>
    <mergeCell ref="AP5:AP7"/>
    <mergeCell ref="AQ5:AQ8"/>
    <mergeCell ref="AR5:AR9"/>
    <mergeCell ref="AS5:AS7"/>
    <mergeCell ref="AT5:AT8"/>
    <mergeCell ref="AD5:AG7"/>
    <mergeCell ref="AH5:AI7"/>
    <mergeCell ref="AJ5:AJ8"/>
    <mergeCell ref="AL5:AL9"/>
    <mergeCell ref="AM5:AM7"/>
    <mergeCell ref="AN5:AN8"/>
    <mergeCell ref="BA5:BA9"/>
    <mergeCell ref="BB5:BB7"/>
    <mergeCell ref="BC5:BC8"/>
    <mergeCell ref="BD5:BD9"/>
    <mergeCell ref="BE5:BE7"/>
    <mergeCell ref="BF5:BF8"/>
    <mergeCell ref="AU5:AU9"/>
    <mergeCell ref="AV5:AV7"/>
    <mergeCell ref="AW5:AW8"/>
    <mergeCell ref="AX5:AX9"/>
    <mergeCell ref="AY5:AY7"/>
    <mergeCell ref="AZ5:AZ8"/>
    <mergeCell ref="BM5:BM8"/>
    <mergeCell ref="BN5:BN8"/>
    <mergeCell ref="BO5:BO9"/>
    <mergeCell ref="BP5:BP8"/>
    <mergeCell ref="BQ5:BQ8"/>
    <mergeCell ref="BR5:BR8"/>
    <mergeCell ref="BG5:BG9"/>
    <mergeCell ref="BH5:BH8"/>
    <mergeCell ref="BI5:BI8"/>
    <mergeCell ref="BJ5:BJ8"/>
    <mergeCell ref="BK5:BK9"/>
    <mergeCell ref="BL5:BL8"/>
    <mergeCell ref="BY5:BY8"/>
    <mergeCell ref="BZ5:BZ8"/>
    <mergeCell ref="CA5:CA9"/>
    <mergeCell ref="CB5:CB8"/>
    <mergeCell ref="CC5:CC8"/>
    <mergeCell ref="CD5:CD8"/>
    <mergeCell ref="BS5:BS9"/>
    <mergeCell ref="BT5:BT8"/>
    <mergeCell ref="BU5:BU8"/>
    <mergeCell ref="BV5:BV8"/>
    <mergeCell ref="BW5:BW9"/>
    <mergeCell ref="BX5:BX8"/>
    <mergeCell ref="CK5:CK8"/>
    <mergeCell ref="CL5:CL8"/>
    <mergeCell ref="CM5:CM9"/>
    <mergeCell ref="CN5:CN8"/>
    <mergeCell ref="CO5:CO8"/>
    <mergeCell ref="CP5:CP8"/>
    <mergeCell ref="CE5:CE9"/>
    <mergeCell ref="CF5:CF8"/>
    <mergeCell ref="CG5:CG8"/>
    <mergeCell ref="CH5:CH8"/>
    <mergeCell ref="CI5:CI9"/>
    <mergeCell ref="CJ5:CJ8"/>
    <mergeCell ref="CW5:CW8"/>
    <mergeCell ref="CX5:CX8"/>
    <mergeCell ref="CY5:CY9"/>
    <mergeCell ref="CZ5:CZ8"/>
    <mergeCell ref="DA5:DA8"/>
    <mergeCell ref="DB5:DB8"/>
    <mergeCell ref="CQ5:CQ9"/>
    <mergeCell ref="CR5:CR8"/>
    <mergeCell ref="CS5:CS8"/>
    <mergeCell ref="CT5:CT8"/>
    <mergeCell ref="CU5:CU9"/>
    <mergeCell ref="CV5:CV8"/>
    <mergeCell ref="DI5:DI8"/>
    <mergeCell ref="DJ5:DJ8"/>
    <mergeCell ref="DK5:DK9"/>
    <mergeCell ref="DL5:DL8"/>
    <mergeCell ref="DM5:DM8"/>
    <mergeCell ref="DN5:DN8"/>
    <mergeCell ref="DC5:DC9"/>
    <mergeCell ref="DD5:DD8"/>
    <mergeCell ref="DE5:DE8"/>
    <mergeCell ref="DF5:DF8"/>
    <mergeCell ref="DG5:DG9"/>
    <mergeCell ref="DH5:DH8"/>
    <mergeCell ref="DU5:DU8"/>
    <mergeCell ref="DV5:DV8"/>
    <mergeCell ref="DW5:DW9"/>
    <mergeCell ref="DX5:DX8"/>
    <mergeCell ref="DY5:DY8"/>
    <mergeCell ref="DZ5:DZ8"/>
    <mergeCell ref="DO5:DO9"/>
    <mergeCell ref="DP5:DP8"/>
    <mergeCell ref="DQ5:DQ8"/>
    <mergeCell ref="DR5:DR8"/>
    <mergeCell ref="DS5:DS9"/>
    <mergeCell ref="DT5:DT8"/>
    <mergeCell ref="EG5:EG8"/>
    <mergeCell ref="EH5:EH8"/>
    <mergeCell ref="EI5:EI9"/>
    <mergeCell ref="EJ5:EJ8"/>
    <mergeCell ref="EK5:EK8"/>
    <mergeCell ref="EL5:EL8"/>
    <mergeCell ref="EA5:EA9"/>
    <mergeCell ref="EB5:EB8"/>
    <mergeCell ref="EC5:EC8"/>
    <mergeCell ref="ED5:ED8"/>
    <mergeCell ref="EE5:EE9"/>
    <mergeCell ref="EF5:EF8"/>
    <mergeCell ref="ES5:ES8"/>
    <mergeCell ref="ET5:ET8"/>
    <mergeCell ref="EU5:EU9"/>
    <mergeCell ref="FU5:FX6"/>
    <mergeCell ref="FY5:GB6"/>
    <mergeCell ref="EM5:EM9"/>
    <mergeCell ref="EN5:EN8"/>
    <mergeCell ref="EO5:EO8"/>
    <mergeCell ref="EP5:EP8"/>
    <mergeCell ref="EQ5:EQ9"/>
    <mergeCell ref="ER5:ER8"/>
    <mergeCell ref="FY8:FY9"/>
    <mergeCell ref="GB8:GB9"/>
    <mergeCell ref="FQ8:FQ9"/>
    <mergeCell ref="FR8:FR9"/>
    <mergeCell ref="FS8:FS9"/>
    <mergeCell ref="FT8:FT9"/>
    <mergeCell ref="FU8:FU9"/>
    <mergeCell ref="FG8:FG9"/>
    <mergeCell ref="FH8:FH9"/>
    <mergeCell ref="FI8:FI9"/>
    <mergeCell ref="FJ8:FJ9"/>
    <mergeCell ref="FK8:FK9"/>
    <mergeCell ref="FZ8:FZ9"/>
    <mergeCell ref="BN57:BN58"/>
    <mergeCell ref="BP57:BP58"/>
    <mergeCell ref="BQ57:BQ58"/>
    <mergeCell ref="BR57:BR58"/>
    <mergeCell ref="BT57:BT58"/>
    <mergeCell ref="BU57:BU58"/>
    <mergeCell ref="A57:B58"/>
    <mergeCell ref="BH57:BH58"/>
    <mergeCell ref="BI57:BI58"/>
    <mergeCell ref="BJ57:BJ58"/>
    <mergeCell ref="BL57:BL58"/>
    <mergeCell ref="BM57:BM58"/>
    <mergeCell ref="AD58:AG58"/>
    <mergeCell ref="AM58:AO58"/>
    <mergeCell ref="AP58:AR58"/>
    <mergeCell ref="AS58:AU58"/>
    <mergeCell ref="C58:E58"/>
    <mergeCell ref="F58:H58"/>
    <mergeCell ref="I58:K58"/>
    <mergeCell ref="L58:N58"/>
    <mergeCell ref="O58:Q58"/>
    <mergeCell ref="R58:T58"/>
    <mergeCell ref="U58:W58"/>
    <mergeCell ref="X58:Z58"/>
    <mergeCell ref="CD57:CD58"/>
    <mergeCell ref="CF57:CF58"/>
    <mergeCell ref="CG57:CG58"/>
    <mergeCell ref="CH57:CH58"/>
    <mergeCell ref="CJ57:CJ58"/>
    <mergeCell ref="CK57:CK58"/>
    <mergeCell ref="BV57:BV58"/>
    <mergeCell ref="BX57:BX58"/>
    <mergeCell ref="BY57:BY58"/>
    <mergeCell ref="BZ57:BZ58"/>
    <mergeCell ref="CB57:CB58"/>
    <mergeCell ref="CC57:CC58"/>
    <mergeCell ref="CT57:CT58"/>
    <mergeCell ref="CV57:CV58"/>
    <mergeCell ref="CW57:CW58"/>
    <mergeCell ref="CX57:CX58"/>
    <mergeCell ref="CZ57:CZ58"/>
    <mergeCell ref="DA57:DA58"/>
    <mergeCell ref="CL57:CL58"/>
    <mergeCell ref="CN57:CN58"/>
    <mergeCell ref="CO57:CO58"/>
    <mergeCell ref="CP57:CP58"/>
    <mergeCell ref="CR57:CR58"/>
    <mergeCell ref="CS57:CS58"/>
    <mergeCell ref="DJ57:DJ58"/>
    <mergeCell ref="DL57:DL58"/>
    <mergeCell ref="DM57:DM58"/>
    <mergeCell ref="DN57:DN58"/>
    <mergeCell ref="DP57:DP58"/>
    <mergeCell ref="DQ57:DQ58"/>
    <mergeCell ref="DB57:DB58"/>
    <mergeCell ref="DD57:DD58"/>
    <mergeCell ref="DE57:DE58"/>
    <mergeCell ref="DF57:DF58"/>
    <mergeCell ref="DH57:DH58"/>
    <mergeCell ref="DI57:DI58"/>
    <mergeCell ref="EL57:EL58"/>
    <mergeCell ref="EN57:EN58"/>
    <mergeCell ref="DZ57:DZ58"/>
    <mergeCell ref="EB57:EB58"/>
    <mergeCell ref="EC57:EC58"/>
    <mergeCell ref="ED57:ED58"/>
    <mergeCell ref="EF57:EF58"/>
    <mergeCell ref="EG57:EG58"/>
    <mergeCell ref="DR57:DR58"/>
    <mergeCell ref="DT57:DT58"/>
    <mergeCell ref="DU57:DU58"/>
    <mergeCell ref="DV57:DV58"/>
    <mergeCell ref="DX57:DX58"/>
    <mergeCell ref="DY57:DY58"/>
    <mergeCell ref="FB8:FB9"/>
    <mergeCell ref="FX57:FX58"/>
    <mergeCell ref="AA58:AC58"/>
    <mergeCell ref="AV58:AX58"/>
    <mergeCell ref="AY58:BA58"/>
    <mergeCell ref="BB58:BD58"/>
    <mergeCell ref="BE58:BG58"/>
    <mergeCell ref="EV3:FP4"/>
    <mergeCell ref="FQ3:GB4"/>
    <mergeCell ref="EV5:FB6"/>
    <mergeCell ref="FC5:FI6"/>
    <mergeCell ref="FJ5:FP6"/>
    <mergeCell ref="FQ5:FT6"/>
    <mergeCell ref="EP57:EP58"/>
    <mergeCell ref="ER57:ER58"/>
    <mergeCell ref="ES57:ES58"/>
    <mergeCell ref="ET57:ET58"/>
    <mergeCell ref="FF57:FF58"/>
    <mergeCell ref="FG57:FG58"/>
    <mergeCell ref="FH57:FH58"/>
    <mergeCell ref="FJ57:FJ58"/>
    <mergeCell ref="EH57:EH58"/>
    <mergeCell ref="EJ57:EJ58"/>
    <mergeCell ref="EK57:EK58"/>
    <mergeCell ref="EW57:EW58"/>
    <mergeCell ref="GA8:GA9"/>
    <mergeCell ref="EO57:EO58"/>
    <mergeCell ref="EX57:EX58"/>
    <mergeCell ref="EY57:EY58"/>
    <mergeCell ref="EZ57:EZ58"/>
    <mergeCell ref="FA57:FA58"/>
    <mergeCell ref="FC57:FC58"/>
    <mergeCell ref="FD57:FD58"/>
    <mergeCell ref="FE57:FE58"/>
    <mergeCell ref="FX8:FX9"/>
    <mergeCell ref="FV8:FV9"/>
    <mergeCell ref="FW8:FW9"/>
    <mergeCell ref="FN8:FN9"/>
    <mergeCell ref="FO8:FO9"/>
    <mergeCell ref="FP8:FP9"/>
    <mergeCell ref="FL8:FL9"/>
    <mergeCell ref="FM8:FM9"/>
    <mergeCell ref="FC8:FC9"/>
    <mergeCell ref="FD8:FD9"/>
    <mergeCell ref="FE8:FE9"/>
    <mergeCell ref="FF8:FF9"/>
    <mergeCell ref="EZ8:EZ9"/>
    <mergeCell ref="FA8:FA9"/>
    <mergeCell ref="GC8:GD8"/>
    <mergeCell ref="GE8:GF8"/>
    <mergeCell ref="FY57:FY58"/>
    <mergeCell ref="FZ57:FZ58"/>
    <mergeCell ref="GA57:GA58"/>
    <mergeCell ref="GB57:GB58"/>
    <mergeCell ref="EV2:GB2"/>
    <mergeCell ref="EV8:EV9"/>
    <mergeCell ref="EW8:EW9"/>
    <mergeCell ref="EX8:EX9"/>
    <mergeCell ref="EY8:EY9"/>
    <mergeCell ref="FR57:FR58"/>
    <mergeCell ref="FS57:FS58"/>
    <mergeCell ref="FT57:FT58"/>
    <mergeCell ref="FU57:FU58"/>
    <mergeCell ref="FV57:FV58"/>
    <mergeCell ref="FW57:FW58"/>
    <mergeCell ref="FK57:FK58"/>
    <mergeCell ref="FL57:FL58"/>
    <mergeCell ref="FM57:FM58"/>
    <mergeCell ref="FN57:FN58"/>
    <mergeCell ref="FO57:FO58"/>
    <mergeCell ref="FQ57:FQ58"/>
    <mergeCell ref="EV57:EV58"/>
  </mergeCells>
  <phoneticPr fontId="3"/>
  <conditionalFormatting sqref="B10:B49 B51:B56">
    <cfRule type="expression" dxfId="34" priority="25">
      <formula>OR($GI10="後退",$GJ10="後退")</formula>
    </cfRule>
  </conditionalFormatting>
  <conditionalFormatting sqref="FQ10:FT13">
    <cfRule type="expression" dxfId="33" priority="36">
      <formula>$EV10&lt;&gt;"○"</formula>
    </cfRule>
  </conditionalFormatting>
  <conditionalFormatting sqref="FQ14:FT14">
    <cfRule type="expression" dxfId="32" priority="176">
      <formula>$EV14&lt;&gt;"○"</formula>
    </cfRule>
  </conditionalFormatting>
  <conditionalFormatting sqref="FQ15:FT30">
    <cfRule type="expression" dxfId="31" priority="9">
      <formula>$EV15&lt;&gt;"○"</formula>
    </cfRule>
  </conditionalFormatting>
  <conditionalFormatting sqref="FQ31:FT31">
    <cfRule type="expression" dxfId="30" priority="95">
      <formula>$EV31&lt;&gt;"○"</formula>
    </cfRule>
  </conditionalFormatting>
  <conditionalFormatting sqref="FQ32:FT42">
    <cfRule type="expression" dxfId="29" priority="50">
      <formula>$EV32&lt;&gt;"○"</formula>
    </cfRule>
  </conditionalFormatting>
  <conditionalFormatting sqref="FQ43:FT43">
    <cfRule type="expression" dxfId="28" priority="74">
      <formula>$EV43&lt;&gt;"○"</formula>
    </cfRule>
  </conditionalFormatting>
  <conditionalFormatting sqref="FQ44:FT47">
    <cfRule type="expression" dxfId="27" priority="3">
      <formula>$EV44&lt;&gt;"○"</formula>
    </cfRule>
  </conditionalFormatting>
  <conditionalFormatting sqref="FQ48:FT48">
    <cfRule type="expression" dxfId="26" priority="71">
      <formula>$EV48&lt;&gt;"○"</formula>
    </cfRule>
  </conditionalFormatting>
  <conditionalFormatting sqref="FQ49:FT56">
    <cfRule type="expression" dxfId="25" priority="6">
      <formula>$EV49&lt;&gt;"○"</formula>
    </cfRule>
  </conditionalFormatting>
  <conditionalFormatting sqref="FU10:FX13">
    <cfRule type="expression" dxfId="24" priority="35">
      <formula>$FC10&lt;&gt;"○"</formula>
    </cfRule>
  </conditionalFormatting>
  <conditionalFormatting sqref="FU14:FX14">
    <cfRule type="expression" dxfId="23" priority="175">
      <formula>$FC14&lt;&gt;"○"</formula>
    </cfRule>
  </conditionalFormatting>
  <conditionalFormatting sqref="FU15:FX30">
    <cfRule type="expression" dxfId="22" priority="8">
      <formula>$FC15&lt;&gt;"○"</formula>
    </cfRule>
  </conditionalFormatting>
  <conditionalFormatting sqref="FU31:FX31">
    <cfRule type="expression" dxfId="21" priority="94">
      <formula>$FC31&lt;&gt;"○"</formula>
    </cfRule>
  </conditionalFormatting>
  <conditionalFormatting sqref="FU32:FX42">
    <cfRule type="expression" dxfId="20" priority="49">
      <formula>$FC32&lt;&gt;"○"</formula>
    </cfRule>
  </conditionalFormatting>
  <conditionalFormatting sqref="FU43:FX43">
    <cfRule type="expression" dxfId="19" priority="73">
      <formula>$FC43&lt;&gt;"○"</formula>
    </cfRule>
  </conditionalFormatting>
  <conditionalFormatting sqref="FU44:FX47">
    <cfRule type="expression" dxfId="18" priority="2">
      <formula>$FC44&lt;&gt;"○"</formula>
    </cfRule>
  </conditionalFormatting>
  <conditionalFormatting sqref="FU48:FX48">
    <cfRule type="expression" dxfId="17" priority="70">
      <formula>$FC48&lt;&gt;"○"</formula>
    </cfRule>
  </conditionalFormatting>
  <conditionalFormatting sqref="FU49:FX56">
    <cfRule type="expression" dxfId="16" priority="5">
      <formula>$FC49&lt;&gt;"○"</formula>
    </cfRule>
  </conditionalFormatting>
  <conditionalFormatting sqref="FY10:GB13">
    <cfRule type="expression" dxfId="15" priority="34">
      <formula>$FJ10&lt;&gt;"○"</formula>
    </cfRule>
  </conditionalFormatting>
  <conditionalFormatting sqref="FY14:GB14">
    <cfRule type="expression" dxfId="14" priority="174">
      <formula>$FJ14&lt;&gt;"○"</formula>
    </cfRule>
  </conditionalFormatting>
  <conditionalFormatting sqref="FY15:GB30">
    <cfRule type="expression" dxfId="13" priority="7">
      <formula>$FJ15&lt;&gt;"○"</formula>
    </cfRule>
  </conditionalFormatting>
  <conditionalFormatting sqref="FY31:GB31">
    <cfRule type="expression" dxfId="12" priority="93">
      <formula>$FJ31&lt;&gt;"○"</formula>
    </cfRule>
  </conditionalFormatting>
  <conditionalFormatting sqref="FY32:GB42">
    <cfRule type="expression" dxfId="11" priority="48">
      <formula>$FJ32&lt;&gt;"○"</formula>
    </cfRule>
  </conditionalFormatting>
  <conditionalFormatting sqref="FY43:GB43">
    <cfRule type="expression" dxfId="10" priority="72">
      <formula>$FJ43&lt;&gt;"○"</formula>
    </cfRule>
  </conditionalFormatting>
  <conditionalFormatting sqref="FY44:GB47">
    <cfRule type="expression" dxfId="9" priority="1">
      <formula>$FJ44&lt;&gt;"○"</formula>
    </cfRule>
  </conditionalFormatting>
  <conditionalFormatting sqref="FY48:GB48">
    <cfRule type="expression" dxfId="8" priority="69">
      <formula>$FJ48&lt;&gt;"○"</formula>
    </cfRule>
  </conditionalFormatting>
  <conditionalFormatting sqref="FY49:GB56">
    <cfRule type="expression" dxfId="7" priority="4">
      <formula>$FJ49&lt;&gt;"○"</formula>
    </cfRule>
  </conditionalFormatting>
  <conditionalFormatting sqref="GC10:GC56">
    <cfRule type="expression" dxfId="6" priority="47">
      <formula>$GC10="対応済あり"</formula>
    </cfRule>
  </conditionalFormatting>
  <conditionalFormatting sqref="GD10:GD56">
    <cfRule type="expression" dxfId="5" priority="46">
      <formula>$GD10="対応済あり"</formula>
    </cfRule>
  </conditionalFormatting>
  <conditionalFormatting sqref="GE10:GE56">
    <cfRule type="expression" dxfId="4" priority="30">
      <formula>$GE10="Ｒ６年度中に対応済み又は対応予定"</formula>
    </cfRule>
  </conditionalFormatting>
  <conditionalFormatting sqref="GF10:GF56">
    <cfRule type="expression" dxfId="3" priority="26">
      <formula>$GF10="R7年度から実施予定"</formula>
    </cfRule>
    <cfRule type="expression" dxfId="2" priority="27">
      <formula>$GF10="実施済又はR6年度内に実施予定"</formula>
    </cfRule>
  </conditionalFormatting>
  <conditionalFormatting sqref="GI10:GI56">
    <cfRule type="expression" dxfId="1" priority="29">
      <formula>$GI10="後退"</formula>
    </cfRule>
  </conditionalFormatting>
  <conditionalFormatting sqref="GJ10:GJ56 GJ58:GJ62">
    <cfRule type="expression" dxfId="0" priority="28">
      <formula>$GJ10="後退"</formula>
    </cfRule>
  </conditionalFormatting>
  <dataValidations count="10">
    <dataValidation type="list" allowBlank="1" showInputMessage="1" showErrorMessage="1" sqref="AH46:AI46 DW46 AD46:AF46 BE46:BF46 BB46:BC46 AS46:AZ46 AP46:AQ46 AM46:AN46 AA46:AB46 R46:Y46 O46:P46 L46:M46 I46:J46 F46:G46 C46:D46" xr:uid="{2D35611E-9DCC-421C-9C22-F362C7553150}">
      <formula1>"○"</formula1>
      <formula2>0</formula2>
    </dataValidation>
    <dataValidation type="list" allowBlank="1" showInputMessage="1" showErrorMessage="1" sqref="R10:W10 AS10:AX10 F47:G56 I47:J56 C47:D56 DW47:DW56 AH47:AI56 AD47:AF56 BE47:BF56 AS47:AZ56 BB47:BC56 AM47:AN56 AP47:AQ56 R47:Y56 AA47:AB56 L47:M56 O47:P56 AD11:AF45 F11:G45 C11:D45 L11:M45 I11:J45 R11:Y45 O11:P45 AM11:AN45 AA11:AB45 AS11:AZ45 AP11:AQ45 BB11:BC45 AH11:AI45 BE11:BF45 DW10:DW45" xr:uid="{E830FEAD-B892-484A-906E-C8D3A1862DD4}">
      <formula1>"○"</formula1>
    </dataValidation>
    <dataValidation type="list" allowBlank="1" showInputMessage="1" showErrorMessage="1" sqref="AK46" xr:uid="{E1E1A0DA-C0E7-46BE-AFC7-8AAECC617398}">
      <formula1>"○,-"</formula1>
      <formula2>0</formula2>
    </dataValidation>
    <dataValidation type="list" allowBlank="1" showInputMessage="1" showErrorMessage="1" sqref="AK47:AK56 AK11:AK45" xr:uid="{47555C2E-8C27-42F0-B57F-5DABC301BE79}">
      <formula1>"○,-"</formula1>
    </dataValidation>
    <dataValidation type="list" allowBlank="1" showInputMessage="1" showErrorMessage="1" sqref="FY55:GA56 FU55:FW56 FQ55:FS56 FJ55:FO56 FC55:FH56 EV45:FA49 FC45:FH49 FJ45:FO49 FQ45:FS49 FU45:FW49 EV55:FA56 FJ11:FO18 FC11:FH18 EV11:FA18 FY11:GA18 FU11:FW18 FQ11:FS18 FJ53:FO53 FQ53:FS53 FU53:FW53 FY53:GA53 EV53:FA53 FC53:FH53 FQ20:FS22 FJ20:FO22 FC20:FH22 EV20:FA22 FY20:GA22 FU20:FW22 FU24:FW43 FQ24:FS43 FJ24:FO43 FC24:FH43 EV24:FA43 FY24:GA43 FY45:GA49" xr:uid="{F1BD8D8D-A484-4ADD-ADB9-2D8A3680B20E}">
      <formula1>$GG$15</formula1>
    </dataValidation>
    <dataValidation type="list" allowBlank="1" showInputMessage="1" showErrorMessage="1" sqref="EA55:EA56 DS55:DS56 DO55:DO56 DK55:DK56 DG55:DG56 DC55:DC56 CY55:CY56 CU55:CU56 CQ55:CQ56 CM55:CM56 CI55:CI56 CE55:CE56 CA55:CA56 BW55:BW56 BS55:BS56 BO55:BO56 BK55:BK56 BG55:BG56 BD55:BD56 BA55:BA56 AR55:AR56 AO55:AO56 AL55:AL56 AC55:AC56 Z55:Z56 Q55:Q56 N55:N56 K55:K56 H55:H56 E55:E56 EU55:EU56 EQ55:EQ56 EM55:EM56 EI55:EI56 H45:H49 K45:K49 N45:N49 Q45:Q49 Z45:Z49 AC45:AC49 AL45:AL49 AO45:AO49 AR45:AR49 BA45:BA49 BD45:BD49 BG45:BG49 BK45:BK49 BO45:BO49 BS45:BS49 BW45:BW49 CA45:CA49 CE45:CE49 CI45:CI49 CM45:CM49 CQ45:CQ49 CU45:CU49 CY45:CY49 DC45:DC49 DG45:DG49 DK45:DK49 DO45:DO49 DS45:DS49 EA45:EA49 EE45:EE49 EI45:EI49 EM45:EM49 EQ45:EQ49 EU45:EU49 EE55:EE56 EM11:EM18 EI11:EI18 EE11:EE18 EA11:EA18 DS11:DS18 DO11:DO18 DK11:DK18 DG11:DG18 DC11:DC18 CY11:CY18 CU11:CU18 CQ11:CQ18 CM11:CM18 CI11:CI18 CE11:CE18 CA11:CA18 BW11:BW18 BS11:BS18 BO11:BO18 BK11:BK18 BG11:BG18 BD11:BD18 BA11:BA18 AR11:AR18 AO11:AO18 AL11:AL18 AC11:AC18 Z11:Z18 Q11:Q18 N11:N18 K11:K18 H11:H18 E11:E18 EU11:EU18 EQ11:EQ18 EM53 EQ53 EU53 E53 H53 K53 N53 Q53 Z53 AC53 AL53 AO53 AR53 BA53 BD53 BG53 BK53 BO53 BS53 BW53 CA53 CE53 CI53 CM53 CQ53 CU53 CY53 DC53 DG53 DK53 DO53 DS53 EA53 EE53 EI53 EQ20:EQ22 EM20:EM22 EI20:EI22 EE20:EE22 EA20:EA22 DS20:DS22 DO20:DO22 DK20:DK22 DG20:DG22 DC20:DC22 CY20:CY22 CU20:CU22 CQ20:CQ22 CM20:CM22 CI20:CI22 CE20:CE22 CA20:CA22 BW20:BW22 BS20:BS22 BO20:BO22 BK20:BK22 BG20:BG22 BD20:BD22 BA20:BA22 AR20:AR22 AO20:AO22 AL20:AL22 AC20:AC22 Z20:Z22 Q20:Q22 N20:N22 K20:K22 H20:H22 E20:E22 EU20:EU22 EU24:EU43 EQ24:EQ43 EM24:EM43 EI24:EI43 EE24:EE43 EA24:EA43 DS24:DS43 DO24:DO43 DK24:DK43 DG24:DG43 DC24:DC43 CY24:CY43 CU24:CU43 CQ24:CQ43 CM24:CM43 CI24:CI43 CE24:CE43 CA24:CA43 BW24:BW43 BS24:BS43 BO24:BO43 BK24:BK43 BG24:BG43 BD24:BD43 BA24:BA43 AR24:AR43 AO24:AO43 AL24:AL43 AC24:AC43 Z24:Z43 Q24:Q43 N24:N43 K24:K43 H24:H43 E24:E43 E45:E49" xr:uid="{22D9E95E-692C-4AB6-9D7C-73A02C83E12A}">
      <formula1>$GG$11:$GG$14</formula1>
    </dataValidation>
    <dataValidation type="list" allowBlank="1" showInputMessage="1" showErrorMessage="1" sqref="EU10 DC10 K10 EM10 EI10 EE10 EA10 DS10 DO10 DK10 DG10 BG10 E10 CU10 CQ10 CM10 CI10 CE10 CA10 BW10 BS10 BO10 BK10 BA10 BD10 N10 AR10 AO10 AL10 AC10 Z10 Q10 H10 EQ10 CY10" xr:uid="{74592199-9318-49C1-8442-42CDE0E57B80}">
      <formula1>$GG$11:$GG$11</formula1>
    </dataValidation>
    <dataValidation type="list" allowBlank="1" showInputMessage="1" showErrorMessage="1" sqref="FY10:GA10 BE10:BF10 I10:J10 FQ10:FS10 FJ10:FO10 FC10:FH10 EV10:FA10 AY10:AZ10 BB10:BC10 L10:M10 AP10:AQ10 AM10:AN10 AK10 AH10:AI10 AD10:AF10 AA10:AB10 X10:Y10 O10:P10 F10:G10 FU10:FW10 C10:D10" xr:uid="{B16DA145-F7F3-4B3F-8B3B-D9F59A7E83DB}">
      <formula1>$GG$12</formula1>
    </dataValidation>
    <dataValidation type="list" allowBlank="1" showInputMessage="1" showErrorMessage="1" sqref="E50:E52 H50:H52 K50:K52 N50:N52 Q50:Q52 Z50:Z52 AC50:AC52 AL50:AL52 AO50:AO52 AR50:AR52 BA50:BA52 BD50:BD52 BG50:BG52 BK50:BK52 BO50:BO52 BS50:BS52 BW50:BW52 CA50:CA52 CE50:CE52 CI50:CI52 CM50:CM52 CQ50:CQ52 CU50:CU52 CY50:CY52 DC50:DC52 DG50:DG52 DK50:DK52 DO50:DO52 DS50:DS52 EA50:EA52 EE50:EE52 EI50:EI52 EM50:EM52 EQ50:EQ52 EU50:EU52 E54 H54 K54 N54 Q54 Z54 AC54 AL54 AO54 AR54 BA54 BD54 BG54 BK54 BO54 BS54 BW54 CA54 CE54 CI54 CM54 CQ54 CU54 CY54 DC54 DG54 DK54 DO54 DS54 EA54 EE54 EI54 EM54 EQ54 EU54 E19 H19 K19 N19 Q19 Z19 AC19 AL19 AO19 AR19 BA19 BD19 BG19 BK19 BO19 BS19 BW19 CA19 CE19 CI19 CM19 CQ19 CU19 CY19 DC19 DG19 DK19 DO19 DS19 EA19 EE19 EI19 EM19 EQ19 EU19 E23 H23 K23 N23 Q23 Z23 AC23 AL23 AO23 AR23 BA23 BD23 BG23 BK23 BO23 BS23 BW23 CA23 CE23 CI23 CM23 CQ23 CU23 CY23 DC23 DG23 DK23 DO23 DS23 EA23 EE23 EI23 EM23 EQ23 EU23 E44 EE44 K44 N44 Q44 Z44 AC44 AL44 AO44 AR44 BA44 BD44 BG44 BK44 EU44 BO44 BW44 H44 BS44 CE44 CA44 CM44 CI44 CU44 CQ44 CY44 DK44 DC44 DO44 DG44 DS44 EI44 EM44 EA44 EQ44" xr:uid="{6BF5D518-D594-4B7A-9042-EE8A8792F3EF}">
      <formula1>$GE$11:$GE$14</formula1>
    </dataValidation>
    <dataValidation type="list" allowBlank="1" showInputMessage="1" showErrorMessage="1" sqref="FY50:GA52 EV50:FA52 FC50:FH52 FJ50:FO52 FQ50:FS52 FU50:FW52 FY54:GA54 EV54:FA54 FC54:FH54 FJ54:FO54 FQ54:FS54 FU54:FW54 FY19:GA19 EV19:FA19 FC19:FH19 FJ19:FO19 FQ19:FS19 FU19:FW19 FY23:GA23 EV23:FA23 FC23:FH23 FJ23:FO23 FQ23:FS23 FU23:FW23 FY44:GA44 EV44:FA44 FC44:FH44 FJ44:FO44 FQ44:FS44 FU44:FW44" xr:uid="{9B63988B-58FE-48FC-B605-E0C4193DCB2F}">
      <formula1>$GE$15</formula1>
    </dataValidation>
  </dataValidations>
  <pageMargins left="0.23622047244094491" right="0.23622047244094491" top="0.74803149606299213" bottom="0.74803149606299213" header="0.31496062992125984" footer="0.31496062992125984"/>
  <pageSetup paperSize="8" scale="98" fitToWidth="0" fitToHeight="0" orientation="landscape" r:id="rId1"/>
  <colBreaks count="6" manualBreakCount="6">
    <brk id="79" max="57" man="1"/>
    <brk id="95" max="57" man="1"/>
    <brk id="111" max="57" man="1"/>
    <brk id="127" max="57" man="1"/>
    <brk id="143" max="57" man="1"/>
    <brk id="171" max="57"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AB277-869B-4B57-8C79-33EBC393BCBB}">
  <dimension ref="A1"/>
  <sheetViews>
    <sheetView view="pageBreakPreview" topLeftCell="A19" zoomScale="85" zoomScaleNormal="100" zoomScaleSheetLayoutView="85" workbookViewId="0">
      <selection activeCell="R49" sqref="R49"/>
    </sheetView>
  </sheetViews>
  <sheetFormatPr defaultRowHeight="13"/>
  <sheetData/>
  <phoneticPr fontId="3"/>
  <pageMargins left="0.7" right="0.7" top="0.75" bottom="0.75" header="0.3" footer="0.3"/>
  <pageSetup paperSize="9" scale="79" fitToWidth="0" fitToHeight="0" orientation="portrait" r:id="rId1"/>
  <colBreaks count="1" manualBreakCount="1">
    <brk id="13" max="9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0C986-2B22-41B1-B111-BD2CA49FB593}">
  <sheetPr>
    <pageSetUpPr fitToPage="1"/>
  </sheetPr>
  <dimension ref="A1"/>
  <sheetViews>
    <sheetView view="pageBreakPreview" zoomScale="60" zoomScaleNormal="100" workbookViewId="0">
      <selection activeCell="AM28" sqref="AM28"/>
    </sheetView>
  </sheetViews>
  <sheetFormatPr defaultRowHeight="13"/>
  <sheetData/>
  <phoneticPr fontId="3"/>
  <pageMargins left="0.25" right="0.25" top="0.75" bottom="0.75" header="0.3" footer="0.3"/>
  <pageSetup paperSize="9" scale="48" fitToHeight="0" orientation="landscape"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e64e565-f0b0-4856-90c7-0bdae66761f4" xsi:nil="true"/>
    <lcf76f155ced4ddcb4097134ff3c332f xmlns="d6f419cb-c8b2-49c5-a86f-0e50649b053d">
      <Terms xmlns="http://schemas.microsoft.com/office/infopath/2007/PartnerControls"/>
    </lcf76f155ced4ddcb4097134ff3c332f>
    <_Flow_SignoffStatus xmlns="d6f419cb-c8b2-49c5-a86f-0e50649b053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BB684FB75E6E14894E6CAD2EBAC52D5" ma:contentTypeVersion="17" ma:contentTypeDescription="新しいドキュメントを作成します。" ma:contentTypeScope="" ma:versionID="da526ad44245e239b527144426147c9c">
  <xsd:schema xmlns:xsd="http://www.w3.org/2001/XMLSchema" xmlns:xs="http://www.w3.org/2001/XMLSchema" xmlns:p="http://schemas.microsoft.com/office/2006/metadata/properties" xmlns:ns2="d6f419cb-c8b2-49c5-a86f-0e50649b053d" xmlns:ns3="de64e565-f0b0-4856-90c7-0bdae66761f4" targetNamespace="http://schemas.microsoft.com/office/2006/metadata/properties" ma:root="true" ma:fieldsID="5514ae115e56af11f542a0baced6961c" ns2:_="" ns3:_="">
    <xsd:import namespace="d6f419cb-c8b2-49c5-a86f-0e50649b053d"/>
    <xsd:import namespace="de64e565-f0b0-4856-90c7-0bdae66761f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419cb-c8b2-49c5-a86f-0e50649b05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_Flow_SignoffStatus" ma:index="19" nillable="true" ma:displayName="承認の状態" ma:internalName="_x0024_Resources_x003a_core_x002c_Signoff_Status">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e64e565-f0b0-4856-90c7-0bdae66761f4"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5e3d3b76-adf0-4c14-b2d6-d1d68ed01023}" ma:internalName="TaxCatchAll" ma:showField="CatchAllData" ma:web="de64e565-f0b0-4856-90c7-0bdae66761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BE4824-8A30-428B-817D-797787F2784D}">
  <ds:schemaRefs>
    <ds:schemaRef ds:uri="http://purl.org/dc/terms/"/>
    <ds:schemaRef ds:uri="http://purl.org/dc/dcmitype/"/>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schemas.microsoft.com/office/infopath/2007/PartnerControls"/>
    <ds:schemaRef ds:uri="de64e565-f0b0-4856-90c7-0bdae66761f4"/>
    <ds:schemaRef ds:uri="d6f419cb-c8b2-49c5-a86f-0e50649b053d"/>
    <ds:schemaRef ds:uri="http://www.w3.org/XML/1998/namespace"/>
  </ds:schemaRefs>
</ds:datastoreItem>
</file>

<file path=customXml/itemProps2.xml><?xml version="1.0" encoding="utf-8"?>
<ds:datastoreItem xmlns:ds="http://schemas.openxmlformats.org/officeDocument/2006/customXml" ds:itemID="{A046E32A-9C25-47C4-AFF5-0F1C9B54F956}">
  <ds:schemaRefs>
    <ds:schemaRef ds:uri="http://schemas.microsoft.com/sharepoint/v3/contenttype/forms"/>
  </ds:schemaRefs>
</ds:datastoreItem>
</file>

<file path=customXml/itemProps3.xml><?xml version="1.0" encoding="utf-8"?>
<ds:datastoreItem xmlns:ds="http://schemas.openxmlformats.org/officeDocument/2006/customXml" ds:itemID="{0E5035E4-8723-4416-8D41-3F921459FD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f419cb-c8b2-49c5-a86f-0e50649b053d"/>
    <ds:schemaRef ds:uri="de64e565-f0b0-4856-90c7-0bdae66761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調査票</vt:lpstr>
      <vt:lpstr>調査票① （修正前）</vt:lpstr>
      <vt:lpstr>民間委託</vt:lpstr>
      <vt:lpstr>指定管理</vt:lpstr>
      <vt:lpstr>指定管理!Print_Area</vt:lpstr>
      <vt:lpstr>調査票!Print_Area</vt:lpstr>
      <vt:lpstr>'調査票① （修正前）'!Print_Area</vt:lpstr>
      <vt:lpstr>民間委託!Print_Area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0x0101004BB684FB75E6E14894E6CAD2EBAC52D5</vt:lpwstr>
  </property>
  <property fmtid="{D5CDD505-2E9C-101B-9397-08002B2CF9AE}" pid="3" name="MediaServiceImageTags">
    <vt:lpwstr/>
  </property>
</Properties>
</file>