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digitalgojp.sharepoint.com/sites/MIC_FS00004/Lib0007/05_財政健全化係/【検討中】フォルダ/11【大分類】財政健全化/05【中分類】健全化判断比率の報告/18【小分類：05廃】令和６年度決算健全化判断比率等の報告（R07算定）/05 修正依頼、追加周知等/0604 ３表（実質公債費比率の状況）/"/>
    </mc:Choice>
  </mc:AlternateContent>
  <xr:revisionPtr revIDLastSave="18" documentId="8_{7BF69F5A-89BE-4908-8FB8-424A6267FB38}" xr6:coauthVersionLast="47" xr6:coauthVersionMax="47" xr10:uidLastSave="{7A3ECCD8-1F0D-485A-AD9A-48AE35D1C071}"/>
  <bookViews>
    <workbookView xWindow="-120" yWindow="-16320" windowWidth="29040" windowHeight="15720" tabRatio="891" xr2:uid="{F49C923B-2C7E-47B6-9969-F7DAD38D6FE6}"/>
  </bookViews>
  <sheets>
    <sheet name="総括表③ " sheetId="111" r:id="rId1"/>
    <sheet name="３①・４ " sheetId="112" r:id="rId2"/>
    <sheet name="３①・５ " sheetId="117" r:id="rId3"/>
    <sheet name="３①・６ " sheetId="114" r:id="rId4"/>
    <sheet name="３②総括表 " sheetId="106" r:id="rId5"/>
    <sheet name="３②A・B（法適）" sheetId="107" r:id="rId6"/>
    <sheet name="３②A'・B'（法適）（一組分）" sheetId="108" r:id="rId7"/>
    <sheet name="３②C（法適）" sheetId="101" r:id="rId8"/>
    <sheet name="３②D（法適） " sheetId="102" r:id="rId9"/>
    <sheet name="３②E・F（法非適）" sheetId="109" r:id="rId10"/>
    <sheet name="３②E'・F'（法非適）（一組分）" sheetId="110" r:id="rId11"/>
    <sheet name="３②G（法非適）" sheetId="105" r:id="rId12"/>
    <sheet name="３③A  " sheetId="115" r:id="rId13"/>
    <sheet name="３③Ｂ " sheetId="116" r:id="rId14"/>
  </sheets>
  <definedNames>
    <definedName name="_xlnm.Print_Area" localSheetId="1">'３①・４ '!$A$1:$S$153</definedName>
    <definedName name="_xlnm.Print_Area" localSheetId="2">'３①・５ '!$A$1:$S$153</definedName>
    <definedName name="_xlnm.Print_Area" localSheetId="3">'３①・６ '!$A$1:$S$153</definedName>
    <definedName name="_xlnm.Print_Area" localSheetId="5">'３②A・B（法適）'!$A$1:$K$111</definedName>
    <definedName name="_xlnm.Print_Area" localSheetId="8">'３②D（法適） '!$A$1:$G$31</definedName>
    <definedName name="_xlnm.Print_Area" localSheetId="9">'３②E・F（法非適）'!$A$1:$J$108</definedName>
    <definedName name="_xlnm.Print_Area" localSheetId="10">'３②E''・F''（法非適）（一組分）'!$A$1:$M$108</definedName>
    <definedName name="_xlnm.Print_Area" localSheetId="11">'３②G（法非適）'!$A$1:$G$32</definedName>
    <definedName name="_xlnm.Print_Area" localSheetId="12">'３③A  '!$A$1:$L$29</definedName>
    <definedName name="_xlnm.Print_Area" localSheetId="13">'３③Ｂ '!$A$1:$E$17</definedName>
    <definedName name="_xlnm.Print_Area" localSheetId="0">'総括表③ '!$A$1:$O$23</definedName>
    <definedName name="Z_D721A0C1_B769_41BA_9ADF_8B55E40B43F1_.wvu.PrintArea" localSheetId="8" hidden="1">'３②D（法適） '!$A$1:$G$31</definedName>
    <definedName name="Z_D721A0C1_B769_41BA_9ADF_8B55E40B43F1_.wvu.PrintArea" localSheetId="11" hidden="1">'３②G（法非適）'!$A$1:$G$32</definedName>
  </definedNames>
  <calcPr calcId="191029"/>
  <customWorkbookViews>
    <customWorkbookView name="008557 - 個人用ビュー" guid="{D721A0C1-B769-41BA-9ADF-8B55E40B43F1}" mergeInterval="0" personalView="1" maximized="1" xWindow="1" yWindow="1" windowWidth="1320" windowHeight="821" tabRatio="89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111" l="1"/>
  <c r="D27" i="106"/>
  <c r="G8" i="111" s="1"/>
  <c r="J7" i="117"/>
  <c r="H11" i="117"/>
  <c r="G11" i="117"/>
  <c r="K11" i="117"/>
  <c r="M11" i="117"/>
  <c r="O11" i="117"/>
  <c r="N11" i="117"/>
  <c r="P11" i="117"/>
  <c r="H12" i="117"/>
  <c r="G12" i="117"/>
  <c r="Q12" i="117"/>
  <c r="I12" i="117"/>
  <c r="R12" i="117"/>
  <c r="S12" i="117"/>
  <c r="K12" i="117"/>
  <c r="M12" i="117"/>
  <c r="O12" i="117"/>
  <c r="N12" i="117"/>
  <c r="P12" i="117"/>
  <c r="G13" i="117"/>
  <c r="Q13" i="117"/>
  <c r="H13" i="117"/>
  <c r="I13" i="117"/>
  <c r="R13" i="117"/>
  <c r="S13" i="117"/>
  <c r="K13" i="117"/>
  <c r="O13" i="117"/>
  <c r="N13" i="117"/>
  <c r="P13" i="117"/>
  <c r="M13" i="117"/>
  <c r="H14" i="117"/>
  <c r="G14" i="117"/>
  <c r="K14" i="117"/>
  <c r="O14" i="117"/>
  <c r="N14" i="117"/>
  <c r="P14" i="117"/>
  <c r="M14" i="117"/>
  <c r="H15" i="117"/>
  <c r="G15" i="117"/>
  <c r="K15" i="117"/>
  <c r="O15" i="117"/>
  <c r="M15" i="117"/>
  <c r="N15" i="117"/>
  <c r="P15" i="117"/>
  <c r="H16" i="117"/>
  <c r="G16" i="117"/>
  <c r="K16" i="117"/>
  <c r="O16" i="117"/>
  <c r="M16" i="117"/>
  <c r="N16" i="117"/>
  <c r="P16" i="117"/>
  <c r="H17" i="117"/>
  <c r="G17" i="117"/>
  <c r="K17" i="117"/>
  <c r="M17" i="117"/>
  <c r="O17" i="117"/>
  <c r="N17" i="117"/>
  <c r="P17" i="117"/>
  <c r="H18" i="117"/>
  <c r="G18" i="117"/>
  <c r="K18" i="117"/>
  <c r="O18" i="117"/>
  <c r="M18" i="117"/>
  <c r="N18" i="117"/>
  <c r="P18" i="117"/>
  <c r="H19" i="117"/>
  <c r="G19" i="117"/>
  <c r="I19" i="117"/>
  <c r="R19" i="117"/>
  <c r="K19" i="117"/>
  <c r="M19" i="117"/>
  <c r="O19" i="117"/>
  <c r="N19" i="117"/>
  <c r="P19" i="117"/>
  <c r="Q19" i="117"/>
  <c r="H20" i="117"/>
  <c r="G20" i="117"/>
  <c r="Q20" i="117"/>
  <c r="I20" i="117"/>
  <c r="K20" i="117"/>
  <c r="M20" i="117"/>
  <c r="O20" i="117"/>
  <c r="N20" i="117"/>
  <c r="P20" i="117"/>
  <c r="R20" i="117"/>
  <c r="S20" i="117"/>
  <c r="H21" i="117"/>
  <c r="G21" i="117"/>
  <c r="K21" i="117"/>
  <c r="O21" i="117"/>
  <c r="N21" i="117"/>
  <c r="P21" i="117"/>
  <c r="M21" i="117"/>
  <c r="G22" i="117"/>
  <c r="I22" i="117"/>
  <c r="R22" i="117"/>
  <c r="H22" i="117"/>
  <c r="K22" i="117"/>
  <c r="M22" i="117"/>
  <c r="N22" i="117"/>
  <c r="P22" i="117"/>
  <c r="O22" i="117"/>
  <c r="H23" i="117"/>
  <c r="G23" i="117"/>
  <c r="I23" i="117"/>
  <c r="K23" i="117"/>
  <c r="M23" i="117"/>
  <c r="O23" i="117"/>
  <c r="N23" i="117"/>
  <c r="P23" i="117"/>
  <c r="Q23" i="117"/>
  <c r="R23" i="117"/>
  <c r="S23" i="117"/>
  <c r="H24" i="117"/>
  <c r="G24" i="117"/>
  <c r="I24" i="117"/>
  <c r="K24" i="117"/>
  <c r="M24" i="117"/>
  <c r="O24" i="117"/>
  <c r="N24" i="117"/>
  <c r="P24" i="117"/>
  <c r="Q24" i="117"/>
  <c r="R24" i="117"/>
  <c r="S24" i="117"/>
  <c r="G25" i="117"/>
  <c r="H25" i="117"/>
  <c r="K25" i="117"/>
  <c r="O25" i="117"/>
  <c r="N25" i="117"/>
  <c r="M25" i="117"/>
  <c r="P25" i="117"/>
  <c r="H26" i="117"/>
  <c r="G26" i="117"/>
  <c r="I26" i="117"/>
  <c r="R26" i="117"/>
  <c r="K26" i="117"/>
  <c r="O26" i="117"/>
  <c r="N26" i="117"/>
  <c r="P26" i="117"/>
  <c r="M26" i="117"/>
  <c r="H27" i="117"/>
  <c r="G27" i="117"/>
  <c r="K27" i="117"/>
  <c r="O27" i="117"/>
  <c r="M27" i="117"/>
  <c r="N27" i="117"/>
  <c r="P27" i="117"/>
  <c r="H28" i="117"/>
  <c r="G28" i="117"/>
  <c r="K28" i="117"/>
  <c r="M28" i="117"/>
  <c r="O28" i="117"/>
  <c r="N28" i="117"/>
  <c r="P28" i="117"/>
  <c r="H29" i="117"/>
  <c r="G29" i="117"/>
  <c r="K29" i="117"/>
  <c r="M29" i="117"/>
  <c r="O29" i="117"/>
  <c r="N29" i="117"/>
  <c r="P29" i="117"/>
  <c r="H30" i="117"/>
  <c r="G30" i="117"/>
  <c r="K30" i="117"/>
  <c r="O30" i="117"/>
  <c r="M30" i="117"/>
  <c r="N30" i="117"/>
  <c r="P30" i="117"/>
  <c r="H31" i="117"/>
  <c r="G31" i="117"/>
  <c r="Q31" i="117"/>
  <c r="I31" i="117"/>
  <c r="R31" i="117"/>
  <c r="S31" i="117"/>
  <c r="K31" i="117"/>
  <c r="O31" i="117"/>
  <c r="N31" i="117"/>
  <c r="P31" i="117"/>
  <c r="M31" i="117"/>
  <c r="H32" i="117"/>
  <c r="G32" i="117"/>
  <c r="Q32" i="117"/>
  <c r="I32" i="117"/>
  <c r="R32" i="117"/>
  <c r="S32" i="117"/>
  <c r="K32" i="117"/>
  <c r="M32" i="117"/>
  <c r="O32" i="117"/>
  <c r="N32" i="117"/>
  <c r="P32" i="117"/>
  <c r="H33" i="117"/>
  <c r="G33" i="117"/>
  <c r="I33" i="117"/>
  <c r="R33" i="117"/>
  <c r="K33" i="117"/>
  <c r="M33" i="117"/>
  <c r="O33" i="117"/>
  <c r="N33" i="117"/>
  <c r="P33" i="117"/>
  <c r="Q33" i="117"/>
  <c r="S33" i="117"/>
  <c r="G34" i="117"/>
  <c r="H34" i="117"/>
  <c r="K34" i="117"/>
  <c r="M34" i="117"/>
  <c r="O34" i="117"/>
  <c r="N34" i="117"/>
  <c r="P34" i="117"/>
  <c r="H35" i="117"/>
  <c r="G35" i="117"/>
  <c r="K35" i="117"/>
  <c r="M35" i="117"/>
  <c r="N35" i="117"/>
  <c r="P35" i="117"/>
  <c r="O35" i="117"/>
  <c r="H36" i="117"/>
  <c r="G36" i="117"/>
  <c r="I36" i="117"/>
  <c r="R36" i="117"/>
  <c r="K36" i="117"/>
  <c r="M36" i="117"/>
  <c r="O36" i="117"/>
  <c r="N36" i="117"/>
  <c r="P36" i="117"/>
  <c r="Q36" i="117"/>
  <c r="G37" i="117"/>
  <c r="H37" i="117"/>
  <c r="I37" i="117"/>
  <c r="K37" i="117"/>
  <c r="O37" i="117"/>
  <c r="N37" i="117"/>
  <c r="M37" i="117"/>
  <c r="P37" i="117"/>
  <c r="Q37" i="117"/>
  <c r="R37" i="117"/>
  <c r="S37" i="117"/>
  <c r="G38" i="117"/>
  <c r="H38" i="117"/>
  <c r="K38" i="117"/>
  <c r="O38" i="117"/>
  <c r="N38" i="117"/>
  <c r="P38" i="117"/>
  <c r="M38" i="117"/>
  <c r="H39" i="117"/>
  <c r="G39" i="117"/>
  <c r="K39" i="117"/>
  <c r="O39" i="117"/>
  <c r="N39" i="117"/>
  <c r="P39" i="117"/>
  <c r="M39" i="117"/>
  <c r="H40" i="117"/>
  <c r="G40" i="117"/>
  <c r="K40" i="117"/>
  <c r="M40" i="117"/>
  <c r="O40" i="117"/>
  <c r="N40" i="117"/>
  <c r="P40" i="117"/>
  <c r="H41" i="117"/>
  <c r="G41" i="117"/>
  <c r="K41" i="117"/>
  <c r="M41" i="117"/>
  <c r="O41" i="117"/>
  <c r="N41" i="117"/>
  <c r="P41" i="117"/>
  <c r="H42" i="117"/>
  <c r="G42" i="117"/>
  <c r="K42" i="117"/>
  <c r="O42" i="117"/>
  <c r="M42" i="117"/>
  <c r="N42" i="117"/>
  <c r="P42" i="117"/>
  <c r="H43" i="117"/>
  <c r="G43" i="117"/>
  <c r="I43" i="117"/>
  <c r="K43" i="117"/>
  <c r="M43" i="117"/>
  <c r="O43" i="117"/>
  <c r="N43" i="117"/>
  <c r="P43" i="117"/>
  <c r="Q43" i="117"/>
  <c r="R43" i="117"/>
  <c r="S43" i="117"/>
  <c r="H44" i="117"/>
  <c r="G44" i="117"/>
  <c r="Q44" i="117"/>
  <c r="K44" i="117"/>
  <c r="O44" i="117"/>
  <c r="N44" i="117"/>
  <c r="P44" i="117"/>
  <c r="M44" i="117"/>
  <c r="H45" i="117"/>
  <c r="G45" i="117"/>
  <c r="I45" i="117"/>
  <c r="R45" i="117"/>
  <c r="K45" i="117"/>
  <c r="M45" i="117"/>
  <c r="O45" i="117"/>
  <c r="N45" i="117"/>
  <c r="P45" i="117"/>
  <c r="G46" i="117"/>
  <c r="I46" i="117"/>
  <c r="H46" i="117"/>
  <c r="K46" i="117"/>
  <c r="M46" i="117"/>
  <c r="O46" i="117"/>
  <c r="N46" i="117"/>
  <c r="P46" i="117"/>
  <c r="Q46" i="117"/>
  <c r="R46" i="117"/>
  <c r="S46" i="117"/>
  <c r="G47" i="117"/>
  <c r="H47" i="117"/>
  <c r="K47" i="117"/>
  <c r="M47" i="117"/>
  <c r="O47" i="117"/>
  <c r="N47" i="117"/>
  <c r="P47" i="117"/>
  <c r="H48" i="117"/>
  <c r="G48" i="117"/>
  <c r="Q48" i="117"/>
  <c r="I48" i="117"/>
  <c r="R48" i="117"/>
  <c r="S48" i="117"/>
  <c r="K48" i="117"/>
  <c r="M48" i="117"/>
  <c r="O48" i="117"/>
  <c r="N48" i="117"/>
  <c r="P48" i="117"/>
  <c r="G49" i="117"/>
  <c r="Q49" i="117"/>
  <c r="H49" i="117"/>
  <c r="I49" i="117"/>
  <c r="R49" i="117"/>
  <c r="S49" i="117"/>
  <c r="K49" i="117"/>
  <c r="O49" i="117"/>
  <c r="N49" i="117"/>
  <c r="M49" i="117"/>
  <c r="P49" i="117"/>
  <c r="H50" i="117"/>
  <c r="G50" i="117"/>
  <c r="K50" i="117"/>
  <c r="O50" i="117"/>
  <c r="N50" i="117"/>
  <c r="P50" i="117"/>
  <c r="M50" i="117"/>
  <c r="H51" i="117"/>
  <c r="G51" i="117"/>
  <c r="K51" i="117"/>
  <c r="O51" i="117"/>
  <c r="M51" i="117"/>
  <c r="N51" i="117"/>
  <c r="P51" i="117"/>
  <c r="H52" i="117"/>
  <c r="G52" i="117"/>
  <c r="K52" i="117"/>
  <c r="O52" i="117"/>
  <c r="M52" i="117"/>
  <c r="N52" i="117"/>
  <c r="P52" i="117"/>
  <c r="H53" i="117"/>
  <c r="G53" i="117"/>
  <c r="K53" i="117"/>
  <c r="M53" i="117"/>
  <c r="O53" i="117"/>
  <c r="N53" i="117"/>
  <c r="P53" i="117"/>
  <c r="H54" i="117"/>
  <c r="G54" i="117"/>
  <c r="K54" i="117"/>
  <c r="O54" i="117"/>
  <c r="M54" i="117"/>
  <c r="N54" i="117"/>
  <c r="P54" i="117"/>
  <c r="H55" i="117"/>
  <c r="G55" i="117"/>
  <c r="I55" i="117"/>
  <c r="R55" i="117"/>
  <c r="K55" i="117"/>
  <c r="M55" i="117"/>
  <c r="O55" i="117"/>
  <c r="N55" i="117"/>
  <c r="P55" i="117"/>
  <c r="Q55" i="117"/>
  <c r="J58" i="117"/>
  <c r="J59" i="117"/>
  <c r="G63" i="117"/>
  <c r="Q63" i="117"/>
  <c r="H63" i="117"/>
  <c r="I63" i="117"/>
  <c r="K63" i="117"/>
  <c r="M63" i="117"/>
  <c r="N63" i="117"/>
  <c r="P63" i="117"/>
  <c r="O63" i="117"/>
  <c r="R63" i="117"/>
  <c r="S63" i="117"/>
  <c r="G64" i="117"/>
  <c r="Q64" i="117"/>
  <c r="H64" i="117"/>
  <c r="I64" i="117"/>
  <c r="R64" i="117"/>
  <c r="K64" i="117"/>
  <c r="M64" i="117"/>
  <c r="N64" i="117"/>
  <c r="O64" i="117"/>
  <c r="S64" i="117"/>
  <c r="G65" i="117"/>
  <c r="Q65" i="117"/>
  <c r="H65" i="117"/>
  <c r="I65" i="117"/>
  <c r="R65" i="117"/>
  <c r="S65" i="117"/>
  <c r="K65" i="117"/>
  <c r="M65" i="117"/>
  <c r="N65" i="117"/>
  <c r="O65" i="117"/>
  <c r="P65" i="117"/>
  <c r="G66" i="117"/>
  <c r="Q66" i="117"/>
  <c r="H66" i="117"/>
  <c r="I66" i="117"/>
  <c r="R66" i="117"/>
  <c r="K66" i="117"/>
  <c r="M66" i="117"/>
  <c r="N66" i="117"/>
  <c r="P66" i="117"/>
  <c r="O66" i="117"/>
  <c r="G67" i="117"/>
  <c r="H67" i="117"/>
  <c r="I67" i="117"/>
  <c r="K67" i="117"/>
  <c r="M67" i="117"/>
  <c r="N67" i="117"/>
  <c r="O67" i="117"/>
  <c r="Q67" i="117"/>
  <c r="R67" i="117"/>
  <c r="S67" i="117"/>
  <c r="G68" i="117"/>
  <c r="H68" i="117"/>
  <c r="I68" i="117"/>
  <c r="K68" i="117"/>
  <c r="M68" i="117"/>
  <c r="N68" i="117"/>
  <c r="O68" i="117"/>
  <c r="P68" i="117"/>
  <c r="Q68" i="117"/>
  <c r="R68" i="117"/>
  <c r="S68" i="117"/>
  <c r="G69" i="117"/>
  <c r="H69" i="117"/>
  <c r="I69" i="117"/>
  <c r="R69" i="117"/>
  <c r="K69" i="117"/>
  <c r="M69" i="117"/>
  <c r="N69" i="117"/>
  <c r="O69" i="117"/>
  <c r="P69" i="117"/>
  <c r="Q69" i="117"/>
  <c r="S69" i="117"/>
  <c r="G70" i="117"/>
  <c r="H70" i="117"/>
  <c r="K70" i="117"/>
  <c r="M70" i="117"/>
  <c r="N70" i="117"/>
  <c r="O70" i="117"/>
  <c r="P70" i="117"/>
  <c r="G71" i="117"/>
  <c r="H71" i="117"/>
  <c r="K71" i="117"/>
  <c r="M71" i="117"/>
  <c r="N71" i="117"/>
  <c r="O71" i="117"/>
  <c r="G72" i="117"/>
  <c r="H72" i="117"/>
  <c r="I72" i="117"/>
  <c r="R72" i="117"/>
  <c r="S72" i="117"/>
  <c r="K72" i="117"/>
  <c r="M72" i="117"/>
  <c r="N72" i="117"/>
  <c r="O72" i="117"/>
  <c r="P72" i="117"/>
  <c r="Q72" i="117"/>
  <c r="G73" i="117"/>
  <c r="H73" i="117"/>
  <c r="I73" i="117"/>
  <c r="R73" i="117"/>
  <c r="S73" i="117"/>
  <c r="K73" i="117"/>
  <c r="M73" i="117"/>
  <c r="N73" i="117"/>
  <c r="O73" i="117"/>
  <c r="P73" i="117"/>
  <c r="Q73" i="117"/>
  <c r="G74" i="117"/>
  <c r="H74" i="117"/>
  <c r="K74" i="117"/>
  <c r="M74" i="117"/>
  <c r="N74" i="117"/>
  <c r="O74" i="117"/>
  <c r="P74" i="117"/>
  <c r="Q74" i="117"/>
  <c r="G75" i="117"/>
  <c r="H75" i="117"/>
  <c r="I75" i="117"/>
  <c r="K75" i="117"/>
  <c r="M75" i="117"/>
  <c r="N75" i="117"/>
  <c r="P75" i="117"/>
  <c r="O75" i="117"/>
  <c r="Q75" i="117"/>
  <c r="R75" i="117"/>
  <c r="S75" i="117"/>
  <c r="G76" i="117"/>
  <c r="H76" i="117"/>
  <c r="K76" i="117"/>
  <c r="M76" i="117"/>
  <c r="N76" i="117"/>
  <c r="O76" i="117"/>
  <c r="G77" i="117"/>
  <c r="Q77" i="117"/>
  <c r="H77" i="117"/>
  <c r="I77" i="117"/>
  <c r="R77" i="117"/>
  <c r="S77" i="117"/>
  <c r="K77" i="117"/>
  <c r="M77" i="117"/>
  <c r="N77" i="117"/>
  <c r="O77" i="117"/>
  <c r="P77" i="117"/>
  <c r="G78" i="117"/>
  <c r="Q78" i="117"/>
  <c r="H78" i="117"/>
  <c r="I78" i="117"/>
  <c r="R78" i="117"/>
  <c r="K78" i="117"/>
  <c r="M78" i="117"/>
  <c r="N78" i="117"/>
  <c r="O78" i="117"/>
  <c r="P78" i="117"/>
  <c r="G79" i="117"/>
  <c r="H79" i="117"/>
  <c r="I79" i="117"/>
  <c r="K79" i="117"/>
  <c r="M79" i="117"/>
  <c r="N79" i="117"/>
  <c r="O79" i="117"/>
  <c r="Q79" i="117"/>
  <c r="R79" i="117"/>
  <c r="S79" i="117"/>
  <c r="G80" i="117"/>
  <c r="H80" i="117"/>
  <c r="I80" i="117"/>
  <c r="R80" i="117"/>
  <c r="S80" i="117"/>
  <c r="K80" i="117"/>
  <c r="M80" i="117"/>
  <c r="N80" i="117"/>
  <c r="O80" i="117"/>
  <c r="P80" i="117"/>
  <c r="Q80" i="117"/>
  <c r="G81" i="117"/>
  <c r="H81" i="117"/>
  <c r="I81" i="117"/>
  <c r="R81" i="117"/>
  <c r="S81" i="117"/>
  <c r="K81" i="117"/>
  <c r="M81" i="117"/>
  <c r="N81" i="117"/>
  <c r="O81" i="117"/>
  <c r="P81" i="117"/>
  <c r="Q81" i="117"/>
  <c r="G82" i="117"/>
  <c r="I82" i="117"/>
  <c r="R82" i="117"/>
  <c r="H82" i="117"/>
  <c r="K82" i="117"/>
  <c r="M82" i="117"/>
  <c r="N82" i="117"/>
  <c r="P82" i="117"/>
  <c r="O82" i="117"/>
  <c r="G83" i="117"/>
  <c r="H83" i="117"/>
  <c r="K83" i="117"/>
  <c r="M83" i="117"/>
  <c r="N83" i="117"/>
  <c r="P83" i="117"/>
  <c r="O83" i="117"/>
  <c r="Q83" i="117"/>
  <c r="G84" i="117"/>
  <c r="H84" i="117"/>
  <c r="I84" i="117"/>
  <c r="K84" i="117"/>
  <c r="M84" i="117"/>
  <c r="N84" i="117"/>
  <c r="O84" i="117"/>
  <c r="P84" i="117"/>
  <c r="Q84" i="117"/>
  <c r="R84" i="117"/>
  <c r="G85" i="117"/>
  <c r="H85" i="117"/>
  <c r="I85" i="117"/>
  <c r="K85" i="117"/>
  <c r="M85" i="117"/>
  <c r="N85" i="117"/>
  <c r="O85" i="117"/>
  <c r="P85" i="117"/>
  <c r="Q85" i="117"/>
  <c r="R85" i="117"/>
  <c r="S85" i="117"/>
  <c r="G86" i="117"/>
  <c r="H86" i="117"/>
  <c r="K86" i="117"/>
  <c r="M86" i="117"/>
  <c r="N86" i="117"/>
  <c r="O86" i="117"/>
  <c r="P86" i="117"/>
  <c r="Q86" i="117"/>
  <c r="G87" i="117"/>
  <c r="H87" i="117"/>
  <c r="K87" i="117"/>
  <c r="M87" i="117"/>
  <c r="N87" i="117"/>
  <c r="P87" i="117"/>
  <c r="O87" i="117"/>
  <c r="G88" i="117"/>
  <c r="Q88" i="117"/>
  <c r="H88" i="117"/>
  <c r="I88" i="117"/>
  <c r="R88" i="117"/>
  <c r="S88" i="117"/>
  <c r="K88" i="117"/>
  <c r="M88" i="117"/>
  <c r="N88" i="117"/>
  <c r="O88" i="117"/>
  <c r="G89" i="117"/>
  <c r="Q89" i="117"/>
  <c r="H89" i="117"/>
  <c r="I89" i="117"/>
  <c r="R89" i="117"/>
  <c r="S89" i="117"/>
  <c r="K89" i="117"/>
  <c r="M89" i="117"/>
  <c r="N89" i="117"/>
  <c r="O89" i="117"/>
  <c r="P89" i="117"/>
  <c r="G90" i="117"/>
  <c r="H90" i="117"/>
  <c r="I90" i="117"/>
  <c r="R90" i="117"/>
  <c r="K90" i="117"/>
  <c r="M90" i="117"/>
  <c r="N90" i="117"/>
  <c r="O90" i="117"/>
  <c r="P90" i="117"/>
  <c r="Q90" i="117"/>
  <c r="G91" i="117"/>
  <c r="H91" i="117"/>
  <c r="K91" i="117"/>
  <c r="M91" i="117"/>
  <c r="N91" i="117"/>
  <c r="O91" i="117"/>
  <c r="G92" i="117"/>
  <c r="H92" i="117"/>
  <c r="I92" i="117"/>
  <c r="R92" i="117"/>
  <c r="S92" i="117"/>
  <c r="K92" i="117"/>
  <c r="M92" i="117"/>
  <c r="N92" i="117"/>
  <c r="O92" i="117"/>
  <c r="P92" i="117"/>
  <c r="Q92" i="117"/>
  <c r="G93" i="117"/>
  <c r="H93" i="117"/>
  <c r="I93" i="117"/>
  <c r="R93" i="117"/>
  <c r="S93" i="117"/>
  <c r="K93" i="117"/>
  <c r="M93" i="117"/>
  <c r="N93" i="117"/>
  <c r="O93" i="117"/>
  <c r="P93" i="117"/>
  <c r="Q93" i="117"/>
  <c r="G94" i="117"/>
  <c r="I94" i="117"/>
  <c r="R94" i="117"/>
  <c r="H94" i="117"/>
  <c r="K94" i="117"/>
  <c r="M94" i="117"/>
  <c r="N94" i="117"/>
  <c r="O94" i="117"/>
  <c r="P94" i="117"/>
  <c r="G95" i="117"/>
  <c r="H95" i="117"/>
  <c r="K95" i="117"/>
  <c r="M95" i="117"/>
  <c r="N95" i="117"/>
  <c r="O95" i="117"/>
  <c r="P95" i="117"/>
  <c r="Q95" i="117"/>
  <c r="G96" i="117"/>
  <c r="H96" i="117"/>
  <c r="I96" i="117"/>
  <c r="K96" i="117"/>
  <c r="M96" i="117"/>
  <c r="N96" i="117"/>
  <c r="O96" i="117"/>
  <c r="P96" i="117"/>
  <c r="Q96" i="117"/>
  <c r="R96" i="117"/>
  <c r="S96" i="117"/>
  <c r="G97" i="117"/>
  <c r="H97" i="117"/>
  <c r="K97" i="117"/>
  <c r="M97" i="117"/>
  <c r="N97" i="117"/>
  <c r="O97" i="117"/>
  <c r="P97" i="117"/>
  <c r="G98" i="117"/>
  <c r="H98" i="117"/>
  <c r="K98" i="117"/>
  <c r="M98" i="117"/>
  <c r="N98" i="117"/>
  <c r="O98" i="117"/>
  <c r="P98" i="117"/>
  <c r="G99" i="117"/>
  <c r="Q99" i="117"/>
  <c r="H99" i="117"/>
  <c r="K99" i="117"/>
  <c r="M99" i="117"/>
  <c r="N99" i="117"/>
  <c r="P99" i="117"/>
  <c r="O99" i="117"/>
  <c r="G100" i="117"/>
  <c r="Q100" i="117"/>
  <c r="H100" i="117"/>
  <c r="I100" i="117"/>
  <c r="R100" i="117"/>
  <c r="S100" i="117"/>
  <c r="K100" i="117"/>
  <c r="M100" i="117"/>
  <c r="N100" i="117"/>
  <c r="P100" i="117"/>
  <c r="O100" i="117"/>
  <c r="G101" i="117"/>
  <c r="Q101" i="117"/>
  <c r="H101" i="117"/>
  <c r="I101" i="117"/>
  <c r="R101" i="117"/>
  <c r="K101" i="117"/>
  <c r="M101" i="117"/>
  <c r="N101" i="117"/>
  <c r="O101" i="117"/>
  <c r="P101" i="117"/>
  <c r="S101" i="117"/>
  <c r="G102" i="117"/>
  <c r="H102" i="117"/>
  <c r="I102" i="117"/>
  <c r="R102" i="117"/>
  <c r="K102" i="117"/>
  <c r="M102" i="117"/>
  <c r="N102" i="117"/>
  <c r="O102" i="117"/>
  <c r="P102" i="117"/>
  <c r="Q102" i="117"/>
  <c r="G103" i="117"/>
  <c r="Q103" i="117"/>
  <c r="H103" i="117"/>
  <c r="I103" i="117"/>
  <c r="R103" i="117"/>
  <c r="S103" i="117"/>
  <c r="K103" i="117"/>
  <c r="M103" i="117"/>
  <c r="N103" i="117"/>
  <c r="O103" i="117"/>
  <c r="G104" i="117"/>
  <c r="H104" i="117"/>
  <c r="I104" i="117"/>
  <c r="R104" i="117"/>
  <c r="S104" i="117"/>
  <c r="K104" i="117"/>
  <c r="M104" i="117"/>
  <c r="N104" i="117"/>
  <c r="P104" i="117"/>
  <c r="O104" i="117"/>
  <c r="Q104" i="117"/>
  <c r="G105" i="117"/>
  <c r="H105" i="117"/>
  <c r="I105" i="117"/>
  <c r="R105" i="117"/>
  <c r="S105" i="117"/>
  <c r="K105" i="117"/>
  <c r="M105" i="117"/>
  <c r="N105" i="117"/>
  <c r="O105" i="117"/>
  <c r="Q105" i="117"/>
  <c r="G106" i="117"/>
  <c r="I106" i="117"/>
  <c r="H106" i="117"/>
  <c r="K106" i="117"/>
  <c r="M106" i="117"/>
  <c r="N106" i="117"/>
  <c r="O106" i="117"/>
  <c r="P106" i="117"/>
  <c r="Q106" i="117"/>
  <c r="R106" i="117"/>
  <c r="S106" i="117"/>
  <c r="G107" i="117"/>
  <c r="H107" i="117"/>
  <c r="K107" i="117"/>
  <c r="M107" i="117"/>
  <c r="N107" i="117"/>
  <c r="O107" i="117"/>
  <c r="P107" i="117"/>
  <c r="Q107" i="117"/>
  <c r="F114" i="117"/>
  <c r="K114" i="117"/>
  <c r="F115" i="117"/>
  <c r="K115" i="117"/>
  <c r="F116" i="117"/>
  <c r="K116" i="117"/>
  <c r="F117" i="117"/>
  <c r="K117" i="117"/>
  <c r="F118" i="117"/>
  <c r="F119" i="117"/>
  <c r="K118" i="117"/>
  <c r="K119" i="117"/>
  <c r="K133" i="117"/>
  <c r="C5" i="116"/>
  <c r="D5" i="116"/>
  <c r="E5" i="116"/>
  <c r="C11" i="116"/>
  <c r="C15" i="116"/>
  <c r="C16" i="116"/>
  <c r="J9" i="115"/>
  <c r="D11" i="116"/>
  <c r="E11" i="116"/>
  <c r="D15" i="116"/>
  <c r="D16" i="116"/>
  <c r="J10" i="115"/>
  <c r="L10" i="115"/>
  <c r="K9" i="111"/>
  <c r="E15" i="116"/>
  <c r="E16" i="116"/>
  <c r="J11" i="115"/>
  <c r="A9" i="115"/>
  <c r="K9" i="115"/>
  <c r="F9" i="115"/>
  <c r="A10" i="115"/>
  <c r="F10" i="115"/>
  <c r="D9" i="111"/>
  <c r="K10" i="115"/>
  <c r="A11" i="115"/>
  <c r="K11" i="115"/>
  <c r="F11" i="115"/>
  <c r="D10" i="111"/>
  <c r="J7" i="114"/>
  <c r="H11" i="114"/>
  <c r="G11" i="114"/>
  <c r="I11" i="114"/>
  <c r="R11" i="114"/>
  <c r="K11" i="114"/>
  <c r="M11" i="114"/>
  <c r="O11" i="114"/>
  <c r="N11" i="114"/>
  <c r="P11" i="114"/>
  <c r="Q11" i="114"/>
  <c r="K12" i="114"/>
  <c r="M12" i="114"/>
  <c r="O12" i="114"/>
  <c r="N12" i="114"/>
  <c r="P12" i="114"/>
  <c r="Q12" i="114"/>
  <c r="R12" i="114"/>
  <c r="S12" i="114"/>
  <c r="K13" i="114"/>
  <c r="O13" i="114"/>
  <c r="N13" i="114"/>
  <c r="P13" i="114"/>
  <c r="M13" i="114"/>
  <c r="Q13" i="114"/>
  <c r="R13" i="114"/>
  <c r="S13" i="114"/>
  <c r="H14" i="114"/>
  <c r="G14" i="114"/>
  <c r="K14" i="114"/>
  <c r="O14" i="114"/>
  <c r="M14" i="114"/>
  <c r="N14" i="114"/>
  <c r="P14" i="114"/>
  <c r="G15" i="114"/>
  <c r="I15" i="114"/>
  <c r="R15" i="114"/>
  <c r="S15" i="114"/>
  <c r="H15" i="114"/>
  <c r="K15" i="114"/>
  <c r="M15" i="114"/>
  <c r="N15" i="114"/>
  <c r="P15" i="114"/>
  <c r="O15" i="114"/>
  <c r="Q15" i="114"/>
  <c r="H16" i="114"/>
  <c r="G16" i="114"/>
  <c r="K16" i="114"/>
  <c r="M16" i="114"/>
  <c r="O16" i="114"/>
  <c r="N16" i="114"/>
  <c r="P16" i="114"/>
  <c r="H17" i="114"/>
  <c r="G17" i="114"/>
  <c r="I17" i="114"/>
  <c r="R17" i="114"/>
  <c r="K17" i="114"/>
  <c r="M17" i="114"/>
  <c r="O17" i="114"/>
  <c r="N17" i="114"/>
  <c r="P17" i="114"/>
  <c r="H18" i="114"/>
  <c r="G18" i="114"/>
  <c r="I18" i="114"/>
  <c r="K18" i="114"/>
  <c r="O18" i="114"/>
  <c r="N18" i="114"/>
  <c r="P18" i="114"/>
  <c r="M18" i="114"/>
  <c r="Q18" i="114"/>
  <c r="R18" i="114"/>
  <c r="S18" i="114"/>
  <c r="G19" i="114"/>
  <c r="I19" i="114"/>
  <c r="R19" i="114"/>
  <c r="H19" i="114"/>
  <c r="K19" i="114"/>
  <c r="O19" i="114"/>
  <c r="N19" i="114"/>
  <c r="P19" i="114"/>
  <c r="M19" i="114"/>
  <c r="H20" i="114"/>
  <c r="G20" i="114"/>
  <c r="K20" i="114"/>
  <c r="O20" i="114"/>
  <c r="N20" i="114"/>
  <c r="P20" i="114"/>
  <c r="M20" i="114"/>
  <c r="G21" i="114"/>
  <c r="H21" i="114"/>
  <c r="K21" i="114"/>
  <c r="M21" i="114"/>
  <c r="O21" i="114"/>
  <c r="N21" i="114"/>
  <c r="P21" i="114"/>
  <c r="H22" i="114"/>
  <c r="G22" i="114"/>
  <c r="K22" i="114"/>
  <c r="O22" i="114"/>
  <c r="N22" i="114"/>
  <c r="P22" i="114"/>
  <c r="M22" i="114"/>
  <c r="H23" i="114"/>
  <c r="G23" i="114"/>
  <c r="Q23" i="114"/>
  <c r="I23" i="114"/>
  <c r="R23" i="114"/>
  <c r="S23" i="114"/>
  <c r="K23" i="114"/>
  <c r="O23" i="114"/>
  <c r="N23" i="114"/>
  <c r="P23" i="114"/>
  <c r="M23" i="114"/>
  <c r="H24" i="114"/>
  <c r="G24" i="114"/>
  <c r="Q24" i="114"/>
  <c r="I24" i="114"/>
  <c r="R24" i="114"/>
  <c r="S24" i="114"/>
  <c r="K24" i="114"/>
  <c r="O24" i="114"/>
  <c r="N24" i="114"/>
  <c r="P24" i="114"/>
  <c r="M24" i="114"/>
  <c r="G25" i="114"/>
  <c r="Q25" i="114"/>
  <c r="H25" i="114"/>
  <c r="I25" i="114"/>
  <c r="R25" i="114"/>
  <c r="S25" i="114"/>
  <c r="K25" i="114"/>
  <c r="O25" i="114"/>
  <c r="N25" i="114"/>
  <c r="P25" i="114"/>
  <c r="M25" i="114"/>
  <c r="H26" i="114"/>
  <c r="G26" i="114"/>
  <c r="K26" i="114"/>
  <c r="O26" i="114"/>
  <c r="M26" i="114"/>
  <c r="N26" i="114"/>
  <c r="P26" i="114"/>
  <c r="G27" i="114"/>
  <c r="I27" i="114"/>
  <c r="R27" i="114"/>
  <c r="S27" i="114"/>
  <c r="H27" i="114"/>
  <c r="K27" i="114"/>
  <c r="M27" i="114"/>
  <c r="O27" i="114"/>
  <c r="N27" i="114"/>
  <c r="P27" i="114"/>
  <c r="Q27" i="114"/>
  <c r="H28" i="114"/>
  <c r="G28" i="114"/>
  <c r="K28" i="114"/>
  <c r="M28" i="114"/>
  <c r="O28" i="114"/>
  <c r="N28" i="114"/>
  <c r="P28" i="114"/>
  <c r="H29" i="114"/>
  <c r="G29" i="114"/>
  <c r="I29" i="114"/>
  <c r="R29" i="114"/>
  <c r="K29" i="114"/>
  <c r="M29" i="114"/>
  <c r="O29" i="114"/>
  <c r="N29" i="114"/>
  <c r="P29" i="114"/>
  <c r="H30" i="114"/>
  <c r="G30" i="114"/>
  <c r="I30" i="114"/>
  <c r="K30" i="114"/>
  <c r="O30" i="114"/>
  <c r="N30" i="114"/>
  <c r="P30" i="114"/>
  <c r="M30" i="114"/>
  <c r="R30" i="114"/>
  <c r="G31" i="114"/>
  <c r="I31" i="114"/>
  <c r="R31" i="114"/>
  <c r="H31" i="114"/>
  <c r="K31" i="114"/>
  <c r="O31" i="114"/>
  <c r="N31" i="114"/>
  <c r="P31" i="114"/>
  <c r="M31" i="114"/>
  <c r="H32" i="114"/>
  <c r="G32" i="114"/>
  <c r="K32" i="114"/>
  <c r="O32" i="114"/>
  <c r="N32" i="114"/>
  <c r="P32" i="114"/>
  <c r="M32" i="114"/>
  <c r="G33" i="114"/>
  <c r="H33" i="114"/>
  <c r="K33" i="114"/>
  <c r="M33" i="114"/>
  <c r="O33" i="114"/>
  <c r="N33" i="114"/>
  <c r="P33" i="114"/>
  <c r="G34" i="114"/>
  <c r="H34" i="114"/>
  <c r="K34" i="114"/>
  <c r="O34" i="114"/>
  <c r="N34" i="114"/>
  <c r="P34" i="114"/>
  <c r="M34" i="114"/>
  <c r="H35" i="114"/>
  <c r="G35" i="114"/>
  <c r="Q35" i="114"/>
  <c r="K35" i="114"/>
  <c r="O35" i="114"/>
  <c r="N35" i="114"/>
  <c r="P35" i="114"/>
  <c r="M35" i="114"/>
  <c r="H36" i="114"/>
  <c r="G36" i="114"/>
  <c r="Q36" i="114"/>
  <c r="I36" i="114"/>
  <c r="R36" i="114"/>
  <c r="S36" i="114"/>
  <c r="K36" i="114"/>
  <c r="O36" i="114"/>
  <c r="N36" i="114"/>
  <c r="P36" i="114"/>
  <c r="M36" i="114"/>
  <c r="G37" i="114"/>
  <c r="Q37" i="114"/>
  <c r="H37" i="114"/>
  <c r="I37" i="114"/>
  <c r="R37" i="114"/>
  <c r="K37" i="114"/>
  <c r="O37" i="114"/>
  <c r="N37" i="114"/>
  <c r="P37" i="114"/>
  <c r="M37" i="114"/>
  <c r="H38" i="114"/>
  <c r="G38" i="114"/>
  <c r="K38" i="114"/>
  <c r="O38" i="114"/>
  <c r="M38" i="114"/>
  <c r="N38" i="114"/>
  <c r="P38" i="114"/>
  <c r="G39" i="114"/>
  <c r="I39" i="114"/>
  <c r="R39" i="114"/>
  <c r="S39" i="114"/>
  <c r="H39" i="114"/>
  <c r="K39" i="114"/>
  <c r="M39" i="114"/>
  <c r="O39" i="114"/>
  <c r="N39" i="114"/>
  <c r="P39" i="114"/>
  <c r="Q39" i="114"/>
  <c r="H40" i="114"/>
  <c r="G40" i="114"/>
  <c r="K40" i="114"/>
  <c r="M40" i="114"/>
  <c r="O40" i="114"/>
  <c r="N40" i="114"/>
  <c r="P40" i="114"/>
  <c r="H41" i="114"/>
  <c r="G41" i="114"/>
  <c r="I41" i="114"/>
  <c r="R41" i="114"/>
  <c r="K41" i="114"/>
  <c r="M41" i="114"/>
  <c r="O41" i="114"/>
  <c r="N41" i="114"/>
  <c r="P41" i="114"/>
  <c r="H42" i="114"/>
  <c r="G42" i="114"/>
  <c r="I42" i="114"/>
  <c r="R42" i="114"/>
  <c r="K42" i="114"/>
  <c r="O42" i="114"/>
  <c r="N42" i="114"/>
  <c r="P42" i="114"/>
  <c r="M42" i="114"/>
  <c r="G43" i="114"/>
  <c r="I43" i="114"/>
  <c r="H43" i="114"/>
  <c r="K43" i="114"/>
  <c r="O43" i="114"/>
  <c r="N43" i="114"/>
  <c r="P43" i="114"/>
  <c r="M43" i="114"/>
  <c r="R43" i="114"/>
  <c r="H44" i="114"/>
  <c r="G44" i="114"/>
  <c r="K44" i="114"/>
  <c r="O44" i="114"/>
  <c r="N44" i="114"/>
  <c r="P44" i="114"/>
  <c r="M44" i="114"/>
  <c r="G45" i="114"/>
  <c r="H45" i="114"/>
  <c r="K45" i="114"/>
  <c r="M45" i="114"/>
  <c r="O45" i="114"/>
  <c r="N45" i="114"/>
  <c r="P45" i="114"/>
  <c r="H46" i="114"/>
  <c r="G46" i="114"/>
  <c r="K46" i="114"/>
  <c r="O46" i="114"/>
  <c r="N46" i="114"/>
  <c r="P46" i="114"/>
  <c r="M46" i="114"/>
  <c r="H47" i="114"/>
  <c r="G47" i="114"/>
  <c r="Q47" i="114"/>
  <c r="K47" i="114"/>
  <c r="O47" i="114"/>
  <c r="N47" i="114"/>
  <c r="P47" i="114"/>
  <c r="M47" i="114"/>
  <c r="H48" i="114"/>
  <c r="G48" i="114"/>
  <c r="Q48" i="114"/>
  <c r="I48" i="114"/>
  <c r="R48" i="114"/>
  <c r="S48" i="114"/>
  <c r="K48" i="114"/>
  <c r="O48" i="114"/>
  <c r="N48" i="114"/>
  <c r="P48" i="114"/>
  <c r="M48" i="114"/>
  <c r="G49" i="114"/>
  <c r="Q49" i="114"/>
  <c r="H49" i="114"/>
  <c r="I49" i="114"/>
  <c r="R49" i="114"/>
  <c r="K49" i="114"/>
  <c r="O49" i="114"/>
  <c r="N49" i="114"/>
  <c r="P49" i="114"/>
  <c r="M49" i="114"/>
  <c r="H50" i="114"/>
  <c r="G50" i="114"/>
  <c r="K50" i="114"/>
  <c r="O50" i="114"/>
  <c r="N50" i="114"/>
  <c r="P50" i="114"/>
  <c r="M50" i="114"/>
  <c r="G51" i="114"/>
  <c r="I51" i="114"/>
  <c r="R51" i="114"/>
  <c r="S51" i="114"/>
  <c r="H51" i="114"/>
  <c r="K51" i="114"/>
  <c r="M51" i="114"/>
  <c r="N51" i="114"/>
  <c r="P51" i="114"/>
  <c r="O51" i="114"/>
  <c r="Q51" i="114"/>
  <c r="H52" i="114"/>
  <c r="G52" i="114"/>
  <c r="K52" i="114"/>
  <c r="M52" i="114"/>
  <c r="O52" i="114"/>
  <c r="N52" i="114"/>
  <c r="P52" i="114"/>
  <c r="H53" i="114"/>
  <c r="G53" i="114"/>
  <c r="I53" i="114"/>
  <c r="R53" i="114"/>
  <c r="K53" i="114"/>
  <c r="M53" i="114"/>
  <c r="O53" i="114"/>
  <c r="N53" i="114"/>
  <c r="P53" i="114"/>
  <c r="H54" i="114"/>
  <c r="G54" i="114"/>
  <c r="I54" i="114"/>
  <c r="R54" i="114"/>
  <c r="K54" i="114"/>
  <c r="O54" i="114"/>
  <c r="N54" i="114"/>
  <c r="P54" i="114"/>
  <c r="M54" i="114"/>
  <c r="G55" i="114"/>
  <c r="I55" i="114"/>
  <c r="H55" i="114"/>
  <c r="K55" i="114"/>
  <c r="O55" i="114"/>
  <c r="N55" i="114"/>
  <c r="P55" i="114"/>
  <c r="M55" i="114"/>
  <c r="R55" i="114"/>
  <c r="J58" i="114"/>
  <c r="J59" i="114"/>
  <c r="G63" i="114"/>
  <c r="I63" i="114"/>
  <c r="R63" i="114"/>
  <c r="H63" i="114"/>
  <c r="K63" i="114"/>
  <c r="M63" i="114"/>
  <c r="N63" i="114"/>
  <c r="O63" i="114"/>
  <c r="Q63" i="114"/>
  <c r="G64" i="114"/>
  <c r="I64" i="114"/>
  <c r="R64" i="114"/>
  <c r="H64" i="114"/>
  <c r="K64" i="114"/>
  <c r="M64" i="114"/>
  <c r="N64" i="114"/>
  <c r="O64" i="114"/>
  <c r="P64" i="114"/>
  <c r="G65" i="114"/>
  <c r="H65" i="114"/>
  <c r="I65" i="114"/>
  <c r="R65" i="114"/>
  <c r="S65" i="114"/>
  <c r="K65" i="114"/>
  <c r="M65" i="114"/>
  <c r="N65" i="114"/>
  <c r="O65" i="114"/>
  <c r="P65" i="114"/>
  <c r="Q65" i="114"/>
  <c r="G66" i="114"/>
  <c r="H66" i="114"/>
  <c r="I66" i="114"/>
  <c r="K66" i="114"/>
  <c r="M66" i="114"/>
  <c r="N66" i="114"/>
  <c r="O66" i="114"/>
  <c r="P66" i="114"/>
  <c r="Q66" i="114"/>
  <c r="R66" i="114"/>
  <c r="G67" i="114"/>
  <c r="I67" i="114"/>
  <c r="R67" i="114"/>
  <c r="H67" i="114"/>
  <c r="K67" i="114"/>
  <c r="M67" i="114"/>
  <c r="N67" i="114"/>
  <c r="P67" i="114"/>
  <c r="O67" i="114"/>
  <c r="G68" i="114"/>
  <c r="I68" i="114"/>
  <c r="R68" i="114"/>
  <c r="H68" i="114"/>
  <c r="K68" i="114"/>
  <c r="M68" i="114"/>
  <c r="N68" i="114"/>
  <c r="P68" i="114"/>
  <c r="O68" i="114"/>
  <c r="G69" i="114"/>
  <c r="H69" i="114"/>
  <c r="K69" i="114"/>
  <c r="M69" i="114"/>
  <c r="N69" i="114"/>
  <c r="P69" i="114"/>
  <c r="O69" i="114"/>
  <c r="G70" i="114"/>
  <c r="H70" i="114"/>
  <c r="K70" i="114"/>
  <c r="M70" i="114"/>
  <c r="N70" i="114"/>
  <c r="O70" i="114"/>
  <c r="P70" i="114"/>
  <c r="G71" i="114"/>
  <c r="Q71" i="114"/>
  <c r="H71" i="114"/>
  <c r="I71" i="114"/>
  <c r="R71" i="114"/>
  <c r="K71" i="114"/>
  <c r="M71" i="114"/>
  <c r="N71" i="114"/>
  <c r="O71" i="114"/>
  <c r="P71" i="114"/>
  <c r="G72" i="114"/>
  <c r="H72" i="114"/>
  <c r="I72" i="114"/>
  <c r="R72" i="114"/>
  <c r="S72" i="114"/>
  <c r="K72" i="114"/>
  <c r="M72" i="114"/>
  <c r="N72" i="114"/>
  <c r="P72" i="114"/>
  <c r="O72" i="114"/>
  <c r="Q72" i="114"/>
  <c r="G73" i="114"/>
  <c r="Q73" i="114"/>
  <c r="H73" i="114"/>
  <c r="I73" i="114"/>
  <c r="R73" i="114"/>
  <c r="S73" i="114"/>
  <c r="K73" i="114"/>
  <c r="M73" i="114"/>
  <c r="N73" i="114"/>
  <c r="P73" i="114"/>
  <c r="O73" i="114"/>
  <c r="G74" i="114"/>
  <c r="I74" i="114"/>
  <c r="R74" i="114"/>
  <c r="S74" i="114"/>
  <c r="H74" i="114"/>
  <c r="K74" i="114"/>
  <c r="M74" i="114"/>
  <c r="N74" i="114"/>
  <c r="P74" i="114"/>
  <c r="O74" i="114"/>
  <c r="Q74" i="114"/>
  <c r="G75" i="114"/>
  <c r="I75" i="114"/>
  <c r="R75" i="114"/>
  <c r="S75" i="114"/>
  <c r="H75" i="114"/>
  <c r="K75" i="114"/>
  <c r="M75" i="114"/>
  <c r="N75" i="114"/>
  <c r="O75" i="114"/>
  <c r="Q75" i="114"/>
  <c r="G76" i="114"/>
  <c r="I76" i="114"/>
  <c r="R76" i="114"/>
  <c r="H76" i="114"/>
  <c r="K76" i="114"/>
  <c r="M76" i="114"/>
  <c r="N76" i="114"/>
  <c r="O76" i="114"/>
  <c r="P76" i="114"/>
  <c r="G77" i="114"/>
  <c r="H77" i="114"/>
  <c r="I77" i="114"/>
  <c r="R77" i="114"/>
  <c r="K77" i="114"/>
  <c r="M77" i="114"/>
  <c r="N77" i="114"/>
  <c r="O77" i="114"/>
  <c r="P77" i="114"/>
  <c r="Q77" i="114"/>
  <c r="G78" i="114"/>
  <c r="H78" i="114"/>
  <c r="I78" i="114"/>
  <c r="K78" i="114"/>
  <c r="M78" i="114"/>
  <c r="N78" i="114"/>
  <c r="O78" i="114"/>
  <c r="P78" i="114"/>
  <c r="Q78" i="114"/>
  <c r="R78" i="114"/>
  <c r="G79" i="114"/>
  <c r="I79" i="114"/>
  <c r="H79" i="114"/>
  <c r="K79" i="114"/>
  <c r="M79" i="114"/>
  <c r="N79" i="114"/>
  <c r="P79" i="114"/>
  <c r="O79" i="114"/>
  <c r="R79" i="114"/>
  <c r="G80" i="114"/>
  <c r="Q80" i="114"/>
  <c r="H80" i="114"/>
  <c r="I80" i="114"/>
  <c r="R80" i="114"/>
  <c r="K80" i="114"/>
  <c r="M80" i="114"/>
  <c r="N80" i="114"/>
  <c r="P80" i="114"/>
  <c r="O80" i="114"/>
  <c r="S80" i="114"/>
  <c r="G81" i="114"/>
  <c r="H81" i="114"/>
  <c r="K81" i="114"/>
  <c r="M81" i="114"/>
  <c r="N81" i="114"/>
  <c r="P81" i="114"/>
  <c r="O81" i="114"/>
  <c r="G82" i="114"/>
  <c r="H82" i="114"/>
  <c r="K82" i="114"/>
  <c r="M82" i="114"/>
  <c r="N82" i="114"/>
  <c r="O82" i="114"/>
  <c r="P82" i="114"/>
  <c r="G83" i="114"/>
  <c r="Q83" i="114"/>
  <c r="H83" i="114"/>
  <c r="I83" i="114"/>
  <c r="R83" i="114"/>
  <c r="S83" i="114"/>
  <c r="K83" i="114"/>
  <c r="M83" i="114"/>
  <c r="N83" i="114"/>
  <c r="O83" i="114"/>
  <c r="P83" i="114"/>
  <c r="G84" i="114"/>
  <c r="H84" i="114"/>
  <c r="I84" i="114"/>
  <c r="R84" i="114"/>
  <c r="S84" i="114"/>
  <c r="K84" i="114"/>
  <c r="M84" i="114"/>
  <c r="N84" i="114"/>
  <c r="P84" i="114"/>
  <c r="O84" i="114"/>
  <c r="Q84" i="114"/>
  <c r="G85" i="114"/>
  <c r="H85" i="114"/>
  <c r="I85" i="114"/>
  <c r="R85" i="114"/>
  <c r="S85" i="114"/>
  <c r="K85" i="114"/>
  <c r="M85" i="114"/>
  <c r="N85" i="114"/>
  <c r="O85" i="114"/>
  <c r="P85" i="114"/>
  <c r="Q85" i="114"/>
  <c r="G86" i="114"/>
  <c r="I86" i="114"/>
  <c r="R86" i="114"/>
  <c r="S86" i="114"/>
  <c r="H86" i="114"/>
  <c r="K86" i="114"/>
  <c r="M86" i="114"/>
  <c r="N86" i="114"/>
  <c r="P86" i="114"/>
  <c r="O86" i="114"/>
  <c r="Q86" i="114"/>
  <c r="G87" i="114"/>
  <c r="I87" i="114"/>
  <c r="R87" i="114"/>
  <c r="H87" i="114"/>
  <c r="K87" i="114"/>
  <c r="M87" i="114"/>
  <c r="N87" i="114"/>
  <c r="P87" i="114"/>
  <c r="O87" i="114"/>
  <c r="Q87" i="114"/>
  <c r="G88" i="114"/>
  <c r="I88" i="114"/>
  <c r="H88" i="114"/>
  <c r="K88" i="114"/>
  <c r="M88" i="114"/>
  <c r="N88" i="114"/>
  <c r="O88" i="114"/>
  <c r="P88" i="114"/>
  <c r="R88" i="114"/>
  <c r="G89" i="114"/>
  <c r="H89" i="114"/>
  <c r="I89" i="114"/>
  <c r="R89" i="114"/>
  <c r="S89" i="114"/>
  <c r="K89" i="114"/>
  <c r="M89" i="114"/>
  <c r="N89" i="114"/>
  <c r="O89" i="114"/>
  <c r="P89" i="114"/>
  <c r="Q89" i="114"/>
  <c r="G90" i="114"/>
  <c r="H90" i="114"/>
  <c r="I90" i="114"/>
  <c r="K90" i="114"/>
  <c r="M90" i="114"/>
  <c r="N90" i="114"/>
  <c r="O90" i="114"/>
  <c r="P90" i="114"/>
  <c r="Q90" i="114"/>
  <c r="R90" i="114"/>
  <c r="G91" i="114"/>
  <c r="H91" i="114"/>
  <c r="K91" i="114"/>
  <c r="M91" i="114"/>
  <c r="N91" i="114"/>
  <c r="P91" i="114"/>
  <c r="O91" i="114"/>
  <c r="G92" i="114"/>
  <c r="Q92" i="114"/>
  <c r="H92" i="114"/>
  <c r="I92" i="114"/>
  <c r="R92" i="114"/>
  <c r="S92" i="114"/>
  <c r="K92" i="114"/>
  <c r="M92" i="114"/>
  <c r="N92" i="114"/>
  <c r="P92" i="114"/>
  <c r="O92" i="114"/>
  <c r="G93" i="114"/>
  <c r="Q93" i="114"/>
  <c r="H93" i="114"/>
  <c r="I93" i="114"/>
  <c r="R93" i="114"/>
  <c r="S93" i="114"/>
  <c r="K93" i="114"/>
  <c r="M93" i="114"/>
  <c r="N93" i="114"/>
  <c r="P93" i="114"/>
  <c r="O93" i="114"/>
  <c r="G94" i="114"/>
  <c r="H94" i="114"/>
  <c r="K94" i="114"/>
  <c r="M94" i="114"/>
  <c r="N94" i="114"/>
  <c r="O94" i="114"/>
  <c r="P94" i="114"/>
  <c r="G95" i="114"/>
  <c r="Q95" i="114"/>
  <c r="H95" i="114"/>
  <c r="I95" i="114"/>
  <c r="R95" i="114"/>
  <c r="S95" i="114"/>
  <c r="K95" i="114"/>
  <c r="M95" i="114"/>
  <c r="N95" i="114"/>
  <c r="O95" i="114"/>
  <c r="P95" i="114"/>
  <c r="G96" i="114"/>
  <c r="H96" i="114"/>
  <c r="I96" i="114"/>
  <c r="R96" i="114"/>
  <c r="S96" i="114"/>
  <c r="K96" i="114"/>
  <c r="M96" i="114"/>
  <c r="N96" i="114"/>
  <c r="P96" i="114"/>
  <c r="O96" i="114"/>
  <c r="Q96" i="114"/>
  <c r="G97" i="114"/>
  <c r="H97" i="114"/>
  <c r="I97" i="114"/>
  <c r="R97" i="114"/>
  <c r="S97" i="114"/>
  <c r="K97" i="114"/>
  <c r="M97" i="114"/>
  <c r="N97" i="114"/>
  <c r="O97" i="114"/>
  <c r="Q97" i="114"/>
  <c r="G98" i="114"/>
  <c r="I98" i="114"/>
  <c r="R98" i="114"/>
  <c r="S98" i="114"/>
  <c r="H98" i="114"/>
  <c r="K98" i="114"/>
  <c r="M98" i="114"/>
  <c r="N98" i="114"/>
  <c r="O98" i="114"/>
  <c r="P98" i="114"/>
  <c r="Q98" i="114"/>
  <c r="G99" i="114"/>
  <c r="I99" i="114"/>
  <c r="R99" i="114"/>
  <c r="H99" i="114"/>
  <c r="K99" i="114"/>
  <c r="M99" i="114"/>
  <c r="N99" i="114"/>
  <c r="P99" i="114"/>
  <c r="O99" i="114"/>
  <c r="Q99" i="114"/>
  <c r="G100" i="114"/>
  <c r="I100" i="114"/>
  <c r="H100" i="114"/>
  <c r="K100" i="114"/>
  <c r="M100" i="114"/>
  <c r="N100" i="114"/>
  <c r="O100" i="114"/>
  <c r="P100" i="114"/>
  <c r="R100" i="114"/>
  <c r="G101" i="114"/>
  <c r="H101" i="114"/>
  <c r="I101" i="114"/>
  <c r="R101" i="114"/>
  <c r="S101" i="114"/>
  <c r="K101" i="114"/>
  <c r="M101" i="114"/>
  <c r="N101" i="114"/>
  <c r="O101" i="114"/>
  <c r="P101" i="114"/>
  <c r="Q101" i="114"/>
  <c r="G102" i="114"/>
  <c r="H102" i="114"/>
  <c r="I102" i="114"/>
  <c r="K102" i="114"/>
  <c r="M102" i="114"/>
  <c r="N102" i="114"/>
  <c r="O102" i="114"/>
  <c r="P102" i="114"/>
  <c r="Q102" i="114"/>
  <c r="R102" i="114"/>
  <c r="G103" i="114"/>
  <c r="H103" i="114"/>
  <c r="K103" i="114"/>
  <c r="M103" i="114"/>
  <c r="N103" i="114"/>
  <c r="P103" i="114"/>
  <c r="O103" i="114"/>
  <c r="G104" i="114"/>
  <c r="H104" i="114"/>
  <c r="K104" i="114"/>
  <c r="M104" i="114"/>
  <c r="N104" i="114"/>
  <c r="P104" i="114"/>
  <c r="O104" i="114"/>
  <c r="G105" i="114"/>
  <c r="Q105" i="114"/>
  <c r="H105" i="114"/>
  <c r="I105" i="114"/>
  <c r="R105" i="114"/>
  <c r="S105" i="114"/>
  <c r="K105" i="114"/>
  <c r="M105" i="114"/>
  <c r="N105" i="114"/>
  <c r="P105" i="114"/>
  <c r="O105" i="114"/>
  <c r="G106" i="114"/>
  <c r="H106" i="114"/>
  <c r="K106" i="114"/>
  <c r="M106" i="114"/>
  <c r="N106" i="114"/>
  <c r="O106" i="114"/>
  <c r="P106" i="114"/>
  <c r="G107" i="114"/>
  <c r="Q107" i="114"/>
  <c r="H107" i="114"/>
  <c r="I107" i="114"/>
  <c r="R107" i="114"/>
  <c r="S107" i="114"/>
  <c r="K107" i="114"/>
  <c r="M107" i="114"/>
  <c r="N107" i="114"/>
  <c r="O107" i="114"/>
  <c r="P107" i="114"/>
  <c r="F114" i="114"/>
  <c r="K114" i="114"/>
  <c r="F115" i="114"/>
  <c r="K115" i="114"/>
  <c r="F116" i="114"/>
  <c r="K116" i="114"/>
  <c r="F117" i="114"/>
  <c r="K117" i="114"/>
  <c r="F118" i="114"/>
  <c r="K118" i="114"/>
  <c r="K119" i="114"/>
  <c r="K133" i="114"/>
  <c r="J7" i="112"/>
  <c r="H11" i="112"/>
  <c r="G11" i="112"/>
  <c r="I11" i="112"/>
  <c r="K11" i="112"/>
  <c r="M11" i="112"/>
  <c r="O11" i="112"/>
  <c r="N11" i="112"/>
  <c r="P11" i="112"/>
  <c r="Q11" i="112"/>
  <c r="R11" i="112"/>
  <c r="S11" i="112"/>
  <c r="H12" i="112"/>
  <c r="G12" i="112"/>
  <c r="K12" i="112"/>
  <c r="M12" i="112"/>
  <c r="O12" i="112"/>
  <c r="N12" i="112"/>
  <c r="P12" i="112"/>
  <c r="G13" i="112"/>
  <c r="H13" i="112"/>
  <c r="K13" i="112"/>
  <c r="O13" i="112"/>
  <c r="N13" i="112"/>
  <c r="P13" i="112"/>
  <c r="M13" i="112"/>
  <c r="G14" i="112"/>
  <c r="H14" i="112"/>
  <c r="K14" i="112"/>
  <c r="M14" i="112"/>
  <c r="N14" i="112"/>
  <c r="P14" i="112"/>
  <c r="O14" i="112"/>
  <c r="H15" i="112"/>
  <c r="G15" i="112"/>
  <c r="Q15" i="112"/>
  <c r="I15" i="112"/>
  <c r="R15" i="112"/>
  <c r="S15" i="112"/>
  <c r="K15" i="112"/>
  <c r="M15" i="112"/>
  <c r="O15" i="112"/>
  <c r="N15" i="112"/>
  <c r="P15" i="112"/>
  <c r="H16" i="112"/>
  <c r="G16" i="112"/>
  <c r="I16" i="112"/>
  <c r="R16" i="112"/>
  <c r="K16" i="112"/>
  <c r="M16" i="112"/>
  <c r="O16" i="112"/>
  <c r="N16" i="112"/>
  <c r="P16" i="112"/>
  <c r="Q16" i="112"/>
  <c r="H17" i="112"/>
  <c r="G17" i="112"/>
  <c r="K17" i="112"/>
  <c r="O17" i="112"/>
  <c r="N17" i="112"/>
  <c r="M17" i="112"/>
  <c r="P17" i="112"/>
  <c r="H18" i="112"/>
  <c r="G18" i="112"/>
  <c r="K18" i="112"/>
  <c r="O18" i="112"/>
  <c r="M18" i="112"/>
  <c r="N18" i="112"/>
  <c r="P18" i="112"/>
  <c r="H19" i="112"/>
  <c r="G19" i="112"/>
  <c r="Q19" i="112"/>
  <c r="I19" i="112"/>
  <c r="R19" i="112"/>
  <c r="S19" i="112"/>
  <c r="K19" i="112"/>
  <c r="O19" i="112"/>
  <c r="N19" i="112"/>
  <c r="P19" i="112"/>
  <c r="M19" i="112"/>
  <c r="H20" i="112"/>
  <c r="G20" i="112"/>
  <c r="Q20" i="112"/>
  <c r="I20" i="112"/>
  <c r="R20" i="112"/>
  <c r="S20" i="112"/>
  <c r="K20" i="112"/>
  <c r="M20" i="112"/>
  <c r="O20" i="112"/>
  <c r="N20" i="112"/>
  <c r="P20" i="112"/>
  <c r="H21" i="112"/>
  <c r="G21" i="112"/>
  <c r="I21" i="112"/>
  <c r="R21" i="112"/>
  <c r="K21" i="112"/>
  <c r="O21" i="112"/>
  <c r="M21" i="112"/>
  <c r="N21" i="112"/>
  <c r="P21" i="112"/>
  <c r="H22" i="112"/>
  <c r="G22" i="112"/>
  <c r="K22" i="112"/>
  <c r="M22" i="112"/>
  <c r="O22" i="112"/>
  <c r="N22" i="112"/>
  <c r="P22" i="112"/>
  <c r="H23" i="112"/>
  <c r="G23" i="112"/>
  <c r="Q23" i="112"/>
  <c r="K23" i="112"/>
  <c r="O23" i="112"/>
  <c r="N23" i="112"/>
  <c r="P23" i="112"/>
  <c r="M23" i="112"/>
  <c r="H24" i="112"/>
  <c r="G24" i="112"/>
  <c r="K24" i="112"/>
  <c r="M24" i="112"/>
  <c r="O24" i="112"/>
  <c r="N24" i="112"/>
  <c r="P24" i="112"/>
  <c r="G25" i="112"/>
  <c r="I25" i="112"/>
  <c r="R25" i="112"/>
  <c r="S25" i="112"/>
  <c r="H25" i="112"/>
  <c r="K25" i="112"/>
  <c r="O25" i="112"/>
  <c r="N25" i="112"/>
  <c r="P25" i="112"/>
  <c r="M25" i="112"/>
  <c r="Q25" i="112"/>
  <c r="H26" i="112"/>
  <c r="G26" i="112"/>
  <c r="I26" i="112"/>
  <c r="K26" i="112"/>
  <c r="M26" i="112"/>
  <c r="N26" i="112"/>
  <c r="O26" i="112"/>
  <c r="P26" i="112"/>
  <c r="Q26" i="112"/>
  <c r="R26" i="112"/>
  <c r="S26" i="112"/>
  <c r="G27" i="112"/>
  <c r="H27" i="112"/>
  <c r="I27" i="112"/>
  <c r="K27" i="112"/>
  <c r="M27" i="112"/>
  <c r="O27" i="112"/>
  <c r="N27" i="112"/>
  <c r="P27" i="112"/>
  <c r="Q27" i="112"/>
  <c r="R27" i="112"/>
  <c r="S27" i="112"/>
  <c r="G28" i="112"/>
  <c r="I28" i="112"/>
  <c r="R28" i="112"/>
  <c r="H28" i="112"/>
  <c r="K28" i="112"/>
  <c r="M28" i="112"/>
  <c r="O28" i="112"/>
  <c r="N28" i="112"/>
  <c r="P28" i="112"/>
  <c r="H29" i="112"/>
  <c r="G29" i="112"/>
  <c r="K29" i="112"/>
  <c r="O29" i="112"/>
  <c r="N29" i="112"/>
  <c r="M29" i="112"/>
  <c r="P29" i="112"/>
  <c r="G30" i="112"/>
  <c r="Q30" i="112"/>
  <c r="H30" i="112"/>
  <c r="I30" i="112"/>
  <c r="R30" i="112"/>
  <c r="S30" i="112"/>
  <c r="K30" i="112"/>
  <c r="O30" i="112"/>
  <c r="N30" i="112"/>
  <c r="P30" i="112"/>
  <c r="M30" i="112"/>
  <c r="H31" i="112"/>
  <c r="G31" i="112"/>
  <c r="K31" i="112"/>
  <c r="M31" i="112"/>
  <c r="O31" i="112"/>
  <c r="N31" i="112"/>
  <c r="P31" i="112"/>
  <c r="G32" i="112"/>
  <c r="Q32" i="112"/>
  <c r="H32" i="112"/>
  <c r="I32" i="112"/>
  <c r="R32" i="112"/>
  <c r="K32" i="112"/>
  <c r="M32" i="112"/>
  <c r="O32" i="112"/>
  <c r="N32" i="112"/>
  <c r="P32" i="112"/>
  <c r="S32" i="112"/>
  <c r="H33" i="112"/>
  <c r="G33" i="112"/>
  <c r="K33" i="112"/>
  <c r="M33" i="112"/>
  <c r="O33" i="112"/>
  <c r="N33" i="112"/>
  <c r="P33" i="112"/>
  <c r="G34" i="112"/>
  <c r="Q34" i="112"/>
  <c r="H34" i="112"/>
  <c r="K34" i="112"/>
  <c r="O34" i="112"/>
  <c r="M34" i="112"/>
  <c r="N34" i="112"/>
  <c r="P34" i="112"/>
  <c r="H35" i="112"/>
  <c r="G35" i="112"/>
  <c r="I35" i="112"/>
  <c r="K35" i="112"/>
  <c r="O35" i="112"/>
  <c r="N35" i="112"/>
  <c r="P35" i="112"/>
  <c r="M35" i="112"/>
  <c r="Q35" i="112"/>
  <c r="R35" i="112"/>
  <c r="S35" i="112"/>
  <c r="H36" i="112"/>
  <c r="G36" i="112"/>
  <c r="I36" i="112"/>
  <c r="K36" i="112"/>
  <c r="M36" i="112"/>
  <c r="O36" i="112"/>
  <c r="N36" i="112"/>
  <c r="P36" i="112"/>
  <c r="Q36" i="112"/>
  <c r="R36" i="112"/>
  <c r="S36" i="112"/>
  <c r="G37" i="112"/>
  <c r="I37" i="112"/>
  <c r="H37" i="112"/>
  <c r="K37" i="112"/>
  <c r="M37" i="112"/>
  <c r="O37" i="112"/>
  <c r="N37" i="112"/>
  <c r="P37" i="112"/>
  <c r="Q37" i="112"/>
  <c r="R37" i="112"/>
  <c r="S37" i="112"/>
  <c r="G38" i="112"/>
  <c r="H38" i="112"/>
  <c r="K38" i="112"/>
  <c r="M38" i="112"/>
  <c r="O38" i="112"/>
  <c r="N38" i="112"/>
  <c r="P38" i="112"/>
  <c r="H39" i="112"/>
  <c r="G39" i="112"/>
  <c r="K39" i="112"/>
  <c r="M39" i="112"/>
  <c r="O39" i="112"/>
  <c r="N39" i="112"/>
  <c r="P39" i="112"/>
  <c r="G40" i="112"/>
  <c r="Q40" i="112"/>
  <c r="H40" i="112"/>
  <c r="K40" i="112"/>
  <c r="M40" i="112"/>
  <c r="O40" i="112"/>
  <c r="N40" i="112"/>
  <c r="P40" i="112"/>
  <c r="H41" i="112"/>
  <c r="G41" i="112"/>
  <c r="Q41" i="112"/>
  <c r="I41" i="112"/>
  <c r="R41" i="112"/>
  <c r="S41" i="112"/>
  <c r="K41" i="112"/>
  <c r="O41" i="112"/>
  <c r="N41" i="112"/>
  <c r="P41" i="112"/>
  <c r="M41" i="112"/>
  <c r="H42" i="112"/>
  <c r="G42" i="112"/>
  <c r="I42" i="112"/>
  <c r="K42" i="112"/>
  <c r="O42" i="112"/>
  <c r="M42" i="112"/>
  <c r="N42" i="112"/>
  <c r="P42" i="112"/>
  <c r="Q42" i="112"/>
  <c r="R42" i="112"/>
  <c r="S42" i="112"/>
  <c r="G43" i="112"/>
  <c r="H43" i="112"/>
  <c r="K43" i="112"/>
  <c r="M43" i="112"/>
  <c r="O43" i="112"/>
  <c r="N43" i="112"/>
  <c r="P43" i="112"/>
  <c r="H44" i="112"/>
  <c r="G44" i="112"/>
  <c r="K44" i="112"/>
  <c r="O44" i="112"/>
  <c r="N44" i="112"/>
  <c r="P44" i="112"/>
  <c r="M44" i="112"/>
  <c r="G45" i="112"/>
  <c r="Q45" i="112"/>
  <c r="H45" i="112"/>
  <c r="K45" i="112"/>
  <c r="M45" i="112"/>
  <c r="O45" i="112"/>
  <c r="N45" i="112"/>
  <c r="P45" i="112"/>
  <c r="H46" i="112"/>
  <c r="G46" i="112"/>
  <c r="I46" i="112"/>
  <c r="R46" i="112"/>
  <c r="K46" i="112"/>
  <c r="M46" i="112"/>
  <c r="O46" i="112"/>
  <c r="N46" i="112"/>
  <c r="P46" i="112"/>
  <c r="H47" i="112"/>
  <c r="G47" i="112"/>
  <c r="I47" i="112"/>
  <c r="K47" i="112"/>
  <c r="M47" i="112"/>
  <c r="O47" i="112"/>
  <c r="N47" i="112"/>
  <c r="P47" i="112"/>
  <c r="Q47" i="112"/>
  <c r="R47" i="112"/>
  <c r="S47" i="112"/>
  <c r="H48" i="112"/>
  <c r="G48" i="112"/>
  <c r="I48" i="112"/>
  <c r="R48" i="112"/>
  <c r="K48" i="112"/>
  <c r="O48" i="112"/>
  <c r="N48" i="112"/>
  <c r="P48" i="112"/>
  <c r="M48" i="112"/>
  <c r="G49" i="112"/>
  <c r="H49" i="112"/>
  <c r="K49" i="112"/>
  <c r="O49" i="112"/>
  <c r="M49" i="112"/>
  <c r="N49" i="112"/>
  <c r="P49" i="112"/>
  <c r="H50" i="112"/>
  <c r="G50" i="112"/>
  <c r="K50" i="112"/>
  <c r="M50" i="112"/>
  <c r="O50" i="112"/>
  <c r="N50" i="112"/>
  <c r="P50" i="112"/>
  <c r="H51" i="112"/>
  <c r="G51" i="112"/>
  <c r="Q51" i="112"/>
  <c r="I51" i="112"/>
  <c r="R51" i="112"/>
  <c r="K51" i="112"/>
  <c r="M51" i="112"/>
  <c r="N51" i="112"/>
  <c r="P51" i="112"/>
  <c r="O51" i="112"/>
  <c r="H52" i="112"/>
  <c r="G52" i="112"/>
  <c r="I52" i="112"/>
  <c r="R52" i="112"/>
  <c r="S52" i="112"/>
  <c r="K52" i="112"/>
  <c r="M52" i="112"/>
  <c r="O52" i="112"/>
  <c r="N52" i="112"/>
  <c r="P52" i="112"/>
  <c r="Q52" i="112"/>
  <c r="H53" i="112"/>
  <c r="G53" i="112"/>
  <c r="I53" i="112"/>
  <c r="K53" i="112"/>
  <c r="O53" i="112"/>
  <c r="N53" i="112"/>
  <c r="M53" i="112"/>
  <c r="P53" i="112"/>
  <c r="Q53" i="112"/>
  <c r="R53" i="112"/>
  <c r="S53" i="112"/>
  <c r="H54" i="112"/>
  <c r="G54" i="112"/>
  <c r="K54" i="112"/>
  <c r="O54" i="112"/>
  <c r="M54" i="112"/>
  <c r="N54" i="112"/>
  <c r="P54" i="112"/>
  <c r="G55" i="112"/>
  <c r="Q55" i="112"/>
  <c r="H55" i="112"/>
  <c r="K55" i="112"/>
  <c r="O55" i="112"/>
  <c r="M55" i="112"/>
  <c r="N55" i="112"/>
  <c r="P55" i="112"/>
  <c r="J58" i="112"/>
  <c r="J59" i="112"/>
  <c r="G63" i="112"/>
  <c r="H63" i="112"/>
  <c r="I63" i="112"/>
  <c r="K63" i="112"/>
  <c r="M63" i="112"/>
  <c r="N63" i="112"/>
  <c r="O63" i="112"/>
  <c r="P63" i="112"/>
  <c r="Q63" i="112"/>
  <c r="R63" i="112"/>
  <c r="S63" i="112"/>
  <c r="G64" i="112"/>
  <c r="Q64" i="112"/>
  <c r="H64" i="112"/>
  <c r="I64" i="112"/>
  <c r="R64" i="112"/>
  <c r="S64" i="112"/>
  <c r="K64" i="112"/>
  <c r="M64" i="112"/>
  <c r="N64" i="112"/>
  <c r="O64" i="112"/>
  <c r="P64" i="112"/>
  <c r="G65" i="112"/>
  <c r="Q65" i="112"/>
  <c r="H65" i="112"/>
  <c r="K65" i="112"/>
  <c r="M65" i="112"/>
  <c r="N65" i="112"/>
  <c r="O65" i="112"/>
  <c r="P65" i="112"/>
  <c r="G66" i="112"/>
  <c r="Q66" i="112"/>
  <c r="H66" i="112"/>
  <c r="I66" i="112"/>
  <c r="R66" i="112"/>
  <c r="S66" i="112"/>
  <c r="K66" i="112"/>
  <c r="M66" i="112"/>
  <c r="N66" i="112"/>
  <c r="P66" i="112"/>
  <c r="O66" i="112"/>
  <c r="G67" i="112"/>
  <c r="Q67" i="112"/>
  <c r="H67" i="112"/>
  <c r="I67" i="112"/>
  <c r="R67" i="112"/>
  <c r="S67" i="112"/>
  <c r="K67" i="112"/>
  <c r="M67" i="112"/>
  <c r="N67" i="112"/>
  <c r="O67" i="112"/>
  <c r="G68" i="112"/>
  <c r="Q68" i="112"/>
  <c r="H68" i="112"/>
  <c r="I68" i="112"/>
  <c r="R68" i="112"/>
  <c r="K68" i="112"/>
  <c r="M68" i="112"/>
  <c r="N68" i="112"/>
  <c r="O68" i="112"/>
  <c r="P68" i="112"/>
  <c r="S68" i="112"/>
  <c r="G69" i="112"/>
  <c r="Q69" i="112"/>
  <c r="H69" i="112"/>
  <c r="I69" i="112"/>
  <c r="R69" i="112"/>
  <c r="K69" i="112"/>
  <c r="M69" i="112"/>
  <c r="N69" i="112"/>
  <c r="O69" i="112"/>
  <c r="P69" i="112"/>
  <c r="G70" i="112"/>
  <c r="Q70" i="112"/>
  <c r="H70" i="112"/>
  <c r="I70" i="112"/>
  <c r="R70" i="112"/>
  <c r="S70" i="112"/>
  <c r="K70" i="112"/>
  <c r="M70" i="112"/>
  <c r="N70" i="112"/>
  <c r="P70" i="112"/>
  <c r="O70" i="112"/>
  <c r="G71" i="112"/>
  <c r="H71" i="112"/>
  <c r="I71" i="112"/>
  <c r="R71" i="112"/>
  <c r="S71" i="112"/>
  <c r="K71" i="112"/>
  <c r="M71" i="112"/>
  <c r="N71" i="112"/>
  <c r="O71" i="112"/>
  <c r="P71" i="112"/>
  <c r="Q71" i="112"/>
  <c r="G72" i="112"/>
  <c r="H72" i="112"/>
  <c r="I72" i="112"/>
  <c r="R72" i="112"/>
  <c r="S72" i="112"/>
  <c r="K72" i="112"/>
  <c r="M72" i="112"/>
  <c r="N72" i="112"/>
  <c r="P72" i="112"/>
  <c r="O72" i="112"/>
  <c r="Q72" i="112"/>
  <c r="G73" i="112"/>
  <c r="I73" i="112"/>
  <c r="H73" i="112"/>
  <c r="K73" i="112"/>
  <c r="M73" i="112"/>
  <c r="N73" i="112"/>
  <c r="P73" i="112"/>
  <c r="O73" i="112"/>
  <c r="Q73" i="112"/>
  <c r="R73" i="112"/>
  <c r="S73" i="112"/>
  <c r="G74" i="112"/>
  <c r="H74" i="112"/>
  <c r="K74" i="112"/>
  <c r="M74" i="112"/>
  <c r="N74" i="112"/>
  <c r="O74" i="112"/>
  <c r="P74" i="112"/>
  <c r="Q74" i="112"/>
  <c r="G75" i="112"/>
  <c r="H75" i="112"/>
  <c r="K75" i="112"/>
  <c r="M75" i="112"/>
  <c r="N75" i="112"/>
  <c r="O75" i="112"/>
  <c r="P75" i="112"/>
  <c r="Q75" i="112"/>
  <c r="G76" i="112"/>
  <c r="H76" i="112"/>
  <c r="I76" i="112"/>
  <c r="R76" i="112"/>
  <c r="S76" i="112"/>
  <c r="K76" i="112"/>
  <c r="M76" i="112"/>
  <c r="N76" i="112"/>
  <c r="O76" i="112"/>
  <c r="P76" i="112"/>
  <c r="Q76" i="112"/>
  <c r="G77" i="112"/>
  <c r="I77" i="112"/>
  <c r="R77" i="112"/>
  <c r="H77" i="112"/>
  <c r="K77" i="112"/>
  <c r="M77" i="112"/>
  <c r="N77" i="112"/>
  <c r="O77" i="112"/>
  <c r="P77" i="112"/>
  <c r="G78" i="112"/>
  <c r="Q78" i="112"/>
  <c r="H78" i="112"/>
  <c r="K78" i="112"/>
  <c r="M78" i="112"/>
  <c r="N78" i="112"/>
  <c r="P78" i="112"/>
  <c r="O78" i="112"/>
  <c r="G79" i="112"/>
  <c r="Q79" i="112"/>
  <c r="H79" i="112"/>
  <c r="I79" i="112"/>
  <c r="R79" i="112"/>
  <c r="S79" i="112"/>
  <c r="K79" i="112"/>
  <c r="M79" i="112"/>
  <c r="N79" i="112"/>
  <c r="P79" i="112"/>
  <c r="O79" i="112"/>
  <c r="G80" i="112"/>
  <c r="Q80" i="112"/>
  <c r="H80" i="112"/>
  <c r="I80" i="112"/>
  <c r="K80" i="112"/>
  <c r="M80" i="112"/>
  <c r="N80" i="112"/>
  <c r="O80" i="112"/>
  <c r="P80" i="112"/>
  <c r="R80" i="112"/>
  <c r="S80" i="112"/>
  <c r="G81" i="112"/>
  <c r="H81" i="112"/>
  <c r="I81" i="112"/>
  <c r="R81" i="112"/>
  <c r="K81" i="112"/>
  <c r="M81" i="112"/>
  <c r="N81" i="112"/>
  <c r="P81" i="112"/>
  <c r="O81" i="112"/>
  <c r="Q81" i="112"/>
  <c r="S81" i="112"/>
  <c r="G82" i="112"/>
  <c r="I82" i="112"/>
  <c r="R82" i="112"/>
  <c r="H82" i="112"/>
  <c r="K82" i="112"/>
  <c r="M82" i="112"/>
  <c r="N82" i="112"/>
  <c r="O82" i="112"/>
  <c r="P82" i="112"/>
  <c r="G83" i="112"/>
  <c r="Q83" i="112"/>
  <c r="H83" i="112"/>
  <c r="I83" i="112"/>
  <c r="R83" i="112"/>
  <c r="K83" i="112"/>
  <c r="M83" i="112"/>
  <c r="N83" i="112"/>
  <c r="O83" i="112"/>
  <c r="P83" i="112"/>
  <c r="G84" i="112"/>
  <c r="H84" i="112"/>
  <c r="I84" i="112"/>
  <c r="R84" i="112"/>
  <c r="S84" i="112"/>
  <c r="K84" i="112"/>
  <c r="M84" i="112"/>
  <c r="N84" i="112"/>
  <c r="O84" i="112"/>
  <c r="P84" i="112"/>
  <c r="Q84" i="112"/>
  <c r="G85" i="112"/>
  <c r="Q85" i="112"/>
  <c r="H85" i="112"/>
  <c r="K85" i="112"/>
  <c r="M85" i="112"/>
  <c r="N85" i="112"/>
  <c r="O85" i="112"/>
  <c r="P85" i="112"/>
  <c r="G86" i="112"/>
  <c r="H86" i="112"/>
  <c r="K86" i="112"/>
  <c r="M86" i="112"/>
  <c r="N86" i="112"/>
  <c r="O86" i="112"/>
  <c r="G87" i="112"/>
  <c r="Q87" i="112"/>
  <c r="H87" i="112"/>
  <c r="I87" i="112"/>
  <c r="R87" i="112"/>
  <c r="S87" i="112"/>
  <c r="K87" i="112"/>
  <c r="M87" i="112"/>
  <c r="N87" i="112"/>
  <c r="O87" i="112"/>
  <c r="P87" i="112"/>
  <c r="G88" i="112"/>
  <c r="H88" i="112"/>
  <c r="I88" i="112"/>
  <c r="R88" i="112"/>
  <c r="K88" i="112"/>
  <c r="M88" i="112"/>
  <c r="N88" i="112"/>
  <c r="O88" i="112"/>
  <c r="P88" i="112"/>
  <c r="Q88" i="112"/>
  <c r="G89" i="112"/>
  <c r="H89" i="112"/>
  <c r="I89" i="112"/>
  <c r="K89" i="112"/>
  <c r="M89" i="112"/>
  <c r="N89" i="112"/>
  <c r="O89" i="112"/>
  <c r="P89" i="112"/>
  <c r="Q89" i="112"/>
  <c r="R89" i="112"/>
  <c r="S89" i="112"/>
  <c r="G90" i="112"/>
  <c r="H90" i="112"/>
  <c r="I90" i="112"/>
  <c r="K90" i="112"/>
  <c r="M90" i="112"/>
  <c r="N90" i="112"/>
  <c r="P90" i="112"/>
  <c r="O90" i="112"/>
  <c r="Q90" i="112"/>
  <c r="R90" i="112"/>
  <c r="S90" i="112"/>
  <c r="G91" i="112"/>
  <c r="H91" i="112"/>
  <c r="I91" i="112"/>
  <c r="K91" i="112"/>
  <c r="M91" i="112"/>
  <c r="N91" i="112"/>
  <c r="O91" i="112"/>
  <c r="Q91" i="112"/>
  <c r="R91" i="112"/>
  <c r="S91" i="112"/>
  <c r="G92" i="112"/>
  <c r="H92" i="112"/>
  <c r="K92" i="112"/>
  <c r="M92" i="112"/>
  <c r="N92" i="112"/>
  <c r="O92" i="112"/>
  <c r="P92" i="112"/>
  <c r="G93" i="112"/>
  <c r="Q93" i="112"/>
  <c r="H93" i="112"/>
  <c r="I93" i="112"/>
  <c r="R93" i="112"/>
  <c r="S93" i="112"/>
  <c r="K93" i="112"/>
  <c r="M93" i="112"/>
  <c r="N93" i="112"/>
  <c r="O93" i="112"/>
  <c r="P93" i="112"/>
  <c r="G94" i="112"/>
  <c r="Q94" i="112"/>
  <c r="H94" i="112"/>
  <c r="K94" i="112"/>
  <c r="M94" i="112"/>
  <c r="N94" i="112"/>
  <c r="P94" i="112"/>
  <c r="O94" i="112"/>
  <c r="G95" i="112"/>
  <c r="Q95" i="112"/>
  <c r="H95" i="112"/>
  <c r="I95" i="112"/>
  <c r="R95" i="112"/>
  <c r="S95" i="112"/>
  <c r="K95" i="112"/>
  <c r="M95" i="112"/>
  <c r="N95" i="112"/>
  <c r="P95" i="112"/>
  <c r="O95" i="112"/>
  <c r="G96" i="112"/>
  <c r="H96" i="112"/>
  <c r="I96" i="112"/>
  <c r="R96" i="112"/>
  <c r="S96" i="112"/>
  <c r="K96" i="112"/>
  <c r="M96" i="112"/>
  <c r="N96" i="112"/>
  <c r="P96" i="112"/>
  <c r="O96" i="112"/>
  <c r="Q96" i="112"/>
  <c r="G97" i="112"/>
  <c r="H97" i="112"/>
  <c r="I97" i="112"/>
  <c r="K97" i="112"/>
  <c r="M97" i="112"/>
  <c r="N97" i="112"/>
  <c r="O97" i="112"/>
  <c r="P97" i="112"/>
  <c r="Q97" i="112"/>
  <c r="R97" i="112"/>
  <c r="S97" i="112"/>
  <c r="G98" i="112"/>
  <c r="H98" i="112"/>
  <c r="K98" i="112"/>
  <c r="M98" i="112"/>
  <c r="N98" i="112"/>
  <c r="O98" i="112"/>
  <c r="P98" i="112"/>
  <c r="Q98" i="112"/>
  <c r="G99" i="112"/>
  <c r="I99" i="112"/>
  <c r="R99" i="112"/>
  <c r="H99" i="112"/>
  <c r="K99" i="112"/>
  <c r="M99" i="112"/>
  <c r="N99" i="112"/>
  <c r="P99" i="112"/>
  <c r="O99" i="112"/>
  <c r="G100" i="112"/>
  <c r="H100" i="112"/>
  <c r="K100" i="112"/>
  <c r="M100" i="112"/>
  <c r="N100" i="112"/>
  <c r="O100" i="112"/>
  <c r="P100" i="112"/>
  <c r="G101" i="112"/>
  <c r="Q101" i="112"/>
  <c r="H101" i="112"/>
  <c r="I101" i="112"/>
  <c r="R101" i="112"/>
  <c r="S101" i="112"/>
  <c r="K101" i="112"/>
  <c r="M101" i="112"/>
  <c r="N101" i="112"/>
  <c r="O101" i="112"/>
  <c r="P101" i="112"/>
  <c r="G102" i="112"/>
  <c r="Q102" i="112"/>
  <c r="H102" i="112"/>
  <c r="I102" i="112"/>
  <c r="R102" i="112"/>
  <c r="S102" i="112"/>
  <c r="K102" i="112"/>
  <c r="M102" i="112"/>
  <c r="N102" i="112"/>
  <c r="O102" i="112"/>
  <c r="P102" i="112"/>
  <c r="G103" i="112"/>
  <c r="Q103" i="112"/>
  <c r="H103" i="112"/>
  <c r="I103" i="112"/>
  <c r="R103" i="112"/>
  <c r="K103" i="112"/>
  <c r="M103" i="112"/>
  <c r="N103" i="112"/>
  <c r="O103" i="112"/>
  <c r="S103" i="112"/>
  <c r="G104" i="112"/>
  <c r="Q104" i="112"/>
  <c r="H104" i="112"/>
  <c r="I104" i="112"/>
  <c r="R104" i="112"/>
  <c r="S104" i="112"/>
  <c r="K104" i="112"/>
  <c r="M104" i="112"/>
  <c r="N104" i="112"/>
  <c r="O104" i="112"/>
  <c r="G105" i="112"/>
  <c r="H105" i="112"/>
  <c r="I105" i="112"/>
  <c r="R105" i="112"/>
  <c r="S105" i="112"/>
  <c r="K105" i="112"/>
  <c r="M105" i="112"/>
  <c r="N105" i="112"/>
  <c r="O105" i="112"/>
  <c r="P105" i="112"/>
  <c r="Q105" i="112"/>
  <c r="G106" i="112"/>
  <c r="H106" i="112"/>
  <c r="I106" i="112"/>
  <c r="K106" i="112"/>
  <c r="M106" i="112"/>
  <c r="N106" i="112"/>
  <c r="O106" i="112"/>
  <c r="P106" i="112"/>
  <c r="Q106" i="112"/>
  <c r="R106" i="112"/>
  <c r="S106" i="112"/>
  <c r="G107" i="112"/>
  <c r="I107" i="112"/>
  <c r="H107" i="112"/>
  <c r="K107" i="112"/>
  <c r="M107" i="112"/>
  <c r="N107" i="112"/>
  <c r="O107" i="112"/>
  <c r="P107" i="112"/>
  <c r="Q107" i="112"/>
  <c r="R107" i="112"/>
  <c r="S107" i="112"/>
  <c r="F114" i="112"/>
  <c r="K114" i="112"/>
  <c r="F115" i="112"/>
  <c r="K115" i="112"/>
  <c r="F116" i="112"/>
  <c r="F119" i="112"/>
  <c r="K116" i="112"/>
  <c r="K119" i="112"/>
  <c r="F117" i="112"/>
  <c r="K117" i="112"/>
  <c r="F118" i="112"/>
  <c r="K118" i="112"/>
  <c r="K133" i="112"/>
  <c r="D8" i="111"/>
  <c r="I8" i="111"/>
  <c r="I9" i="111"/>
  <c r="I10" i="111"/>
  <c r="C14" i="111"/>
  <c r="K14" i="111"/>
  <c r="C15" i="111"/>
  <c r="K15" i="111"/>
  <c r="L15" i="111"/>
  <c r="C16" i="111"/>
  <c r="K16" i="111"/>
  <c r="L16" i="111"/>
  <c r="C21" i="111"/>
  <c r="C22" i="111"/>
  <c r="C23" i="111"/>
  <c r="D76" i="107"/>
  <c r="C109" i="107"/>
  <c r="G99" i="107"/>
  <c r="F46" i="109"/>
  <c r="C106" i="110"/>
  <c r="G96" i="110"/>
  <c r="D73" i="110"/>
  <c r="C64" i="110"/>
  <c r="F55" i="110"/>
  <c r="F46" i="110"/>
  <c r="G36" i="110"/>
  <c r="E28" i="110"/>
  <c r="H19" i="110"/>
  <c r="G19" i="110"/>
  <c r="C90" i="110"/>
  <c r="C106" i="109"/>
  <c r="G96" i="109"/>
  <c r="C90" i="109"/>
  <c r="D73" i="109"/>
  <c r="C64" i="109"/>
  <c r="F55" i="109"/>
  <c r="G36" i="109"/>
  <c r="E28" i="109"/>
  <c r="C109" i="108"/>
  <c r="G99" i="108"/>
  <c r="C93" i="108"/>
  <c r="D76" i="108"/>
  <c r="C67" i="108"/>
  <c r="F58" i="108"/>
  <c r="F49" i="108"/>
  <c r="G39" i="108"/>
  <c r="E31" i="108"/>
  <c r="F49" i="107"/>
  <c r="E31" i="107"/>
  <c r="E13" i="110"/>
  <c r="E15" i="110"/>
  <c r="E9" i="110"/>
  <c r="F13" i="110"/>
  <c r="L13" i="110"/>
  <c r="H19" i="109"/>
  <c r="G19" i="109"/>
  <c r="E13" i="109"/>
  <c r="E15" i="109"/>
  <c r="E9" i="109"/>
  <c r="F13" i="109"/>
  <c r="E13" i="108"/>
  <c r="H13" i="108"/>
  <c r="D9" i="108"/>
  <c r="J13" i="108"/>
  <c r="M13" i="108"/>
  <c r="E17" i="108"/>
  <c r="C93" i="107"/>
  <c r="C67" i="107"/>
  <c r="F58" i="107"/>
  <c r="G39" i="107"/>
  <c r="E13" i="107"/>
  <c r="D9" i="107"/>
  <c r="E17" i="107"/>
  <c r="F27" i="106"/>
  <c r="G10" i="111" s="1"/>
  <c r="E27" i="106"/>
  <c r="G9" i="111" s="1"/>
  <c r="C22" i="105"/>
  <c r="C22" i="102"/>
  <c r="C22" i="101"/>
  <c r="I22" i="108"/>
  <c r="H22" i="108"/>
  <c r="E19" i="108"/>
  <c r="H22" i="107"/>
  <c r="I22" i="107"/>
  <c r="E19" i="107"/>
  <c r="H13" i="107"/>
  <c r="J13" i="107"/>
  <c r="Q54" i="117"/>
  <c r="I54" i="117"/>
  <c r="R54" i="117"/>
  <c r="S54" i="117"/>
  <c r="Q51" i="117"/>
  <c r="I51" i="117"/>
  <c r="R51" i="117"/>
  <c r="Q41" i="117"/>
  <c r="I41" i="117"/>
  <c r="R41" i="117"/>
  <c r="S41" i="117"/>
  <c r="Q18" i="117"/>
  <c r="I18" i="117"/>
  <c r="R18" i="117"/>
  <c r="S18" i="117"/>
  <c r="Q15" i="117"/>
  <c r="I15" i="117"/>
  <c r="R15" i="117"/>
  <c r="S15" i="117"/>
  <c r="Q28" i="117"/>
  <c r="I28" i="117"/>
  <c r="R28" i="117"/>
  <c r="I11" i="117"/>
  <c r="R11" i="117"/>
  <c r="Q11" i="117"/>
  <c r="Q53" i="117"/>
  <c r="I53" i="117"/>
  <c r="R53" i="117"/>
  <c r="S53" i="117"/>
  <c r="I87" i="117"/>
  <c r="R87" i="117"/>
  <c r="Q87" i="117"/>
  <c r="I70" i="117"/>
  <c r="R70" i="117"/>
  <c r="Q70" i="117"/>
  <c r="Q108" i="117"/>
  <c r="P71" i="117"/>
  <c r="I35" i="117"/>
  <c r="R35" i="117"/>
  <c r="Q35" i="117"/>
  <c r="I97" i="117"/>
  <c r="R97" i="117"/>
  <c r="Q97" i="117"/>
  <c r="I25" i="117"/>
  <c r="R25" i="117"/>
  <c r="Q25" i="117"/>
  <c r="I30" i="117"/>
  <c r="R30" i="117"/>
  <c r="Q30" i="117"/>
  <c r="I21" i="117"/>
  <c r="R21" i="117"/>
  <c r="Q21" i="117"/>
  <c r="S45" i="117"/>
  <c r="P105" i="117"/>
  <c r="I34" i="117"/>
  <c r="R34" i="117"/>
  <c r="S34" i="117"/>
  <c r="Q34" i="117"/>
  <c r="Q27" i="117"/>
  <c r="I27" i="117"/>
  <c r="R27" i="117"/>
  <c r="S27" i="117"/>
  <c r="Q17" i="117"/>
  <c r="I17" i="117"/>
  <c r="R17" i="117"/>
  <c r="S17" i="117"/>
  <c r="S36" i="117"/>
  <c r="Q26" i="117"/>
  <c r="S26" i="117"/>
  <c r="I99" i="117"/>
  <c r="R99" i="117"/>
  <c r="S99" i="117"/>
  <c r="S82" i="117"/>
  <c r="I44" i="117"/>
  <c r="R44" i="117"/>
  <c r="S44" i="117"/>
  <c r="Q40" i="117"/>
  <c r="I40" i="117"/>
  <c r="R40" i="117"/>
  <c r="Q29" i="117"/>
  <c r="I29" i="117"/>
  <c r="R29" i="117"/>
  <c r="S29" i="117"/>
  <c r="Q16" i="117"/>
  <c r="I16" i="117"/>
  <c r="R16" i="117"/>
  <c r="S16" i="117"/>
  <c r="I50" i="117"/>
  <c r="R50" i="117"/>
  <c r="Q50" i="117"/>
  <c r="Q39" i="117"/>
  <c r="I39" i="117"/>
  <c r="R39" i="117"/>
  <c r="S39" i="117"/>
  <c r="Q52" i="117"/>
  <c r="I52" i="117"/>
  <c r="R52" i="117"/>
  <c r="S52" i="117"/>
  <c r="I47" i="117"/>
  <c r="R47" i="117"/>
  <c r="Q47" i="117"/>
  <c r="I38" i="117"/>
  <c r="R38" i="117"/>
  <c r="S38" i="117"/>
  <c r="Q38" i="117"/>
  <c r="I98" i="117"/>
  <c r="R98" i="117"/>
  <c r="Q98" i="117"/>
  <c r="S19" i="117"/>
  <c r="I91" i="117"/>
  <c r="R91" i="117"/>
  <c r="Q91" i="117"/>
  <c r="I14" i="117"/>
  <c r="R14" i="117"/>
  <c r="Q14" i="117"/>
  <c r="S84" i="117"/>
  <c r="Q76" i="117"/>
  <c r="I76" i="117"/>
  <c r="R76" i="117"/>
  <c r="S76" i="117"/>
  <c r="S55" i="117"/>
  <c r="Q42" i="117"/>
  <c r="I42" i="117"/>
  <c r="R42" i="117"/>
  <c r="S42" i="117"/>
  <c r="S66" i="117"/>
  <c r="S78" i="117"/>
  <c r="I71" i="117"/>
  <c r="R71" i="117"/>
  <c r="P67" i="117"/>
  <c r="P79" i="117"/>
  <c r="P64" i="117"/>
  <c r="P91" i="117"/>
  <c r="S90" i="117"/>
  <c r="I83" i="117"/>
  <c r="R83" i="117"/>
  <c r="S83" i="117"/>
  <c r="P76" i="117"/>
  <c r="P103" i="117"/>
  <c r="S102" i="117"/>
  <c r="I95" i="117"/>
  <c r="R95" i="117"/>
  <c r="S95" i="117"/>
  <c r="Q82" i="117"/>
  <c r="I74" i="117"/>
  <c r="R74" i="117"/>
  <c r="S74" i="117"/>
  <c r="P88" i="117"/>
  <c r="Q71" i="117"/>
  <c r="Q22" i="117"/>
  <c r="S22" i="117"/>
  <c r="I107" i="117"/>
  <c r="R107" i="117"/>
  <c r="S107" i="117"/>
  <c r="Q94" i="117"/>
  <c r="S94" i="117"/>
  <c r="I86" i="117"/>
  <c r="R86" i="117"/>
  <c r="S86" i="117"/>
  <c r="Q45" i="117"/>
  <c r="L9" i="115"/>
  <c r="K8" i="111"/>
  <c r="L11" i="115"/>
  <c r="K10" i="111"/>
  <c r="Q22" i="114"/>
  <c r="I22" i="114"/>
  <c r="R22" i="114"/>
  <c r="S22" i="114"/>
  <c r="Q46" i="114"/>
  <c r="I46" i="114"/>
  <c r="R46" i="114"/>
  <c r="S46" i="114"/>
  <c r="S67" i="114"/>
  <c r="S54" i="114"/>
  <c r="S66" i="114"/>
  <c r="Q34" i="114"/>
  <c r="I34" i="114"/>
  <c r="R34" i="114"/>
  <c r="S34" i="114"/>
  <c r="Q81" i="114"/>
  <c r="I81" i="114"/>
  <c r="R81" i="114"/>
  <c r="S81" i="114"/>
  <c r="S29" i="114"/>
  <c r="Q70" i="114"/>
  <c r="I70" i="114"/>
  <c r="R70" i="114"/>
  <c r="S41" i="114"/>
  <c r="S100" i="114"/>
  <c r="Q21" i="114"/>
  <c r="I21" i="114"/>
  <c r="R21" i="114"/>
  <c r="S21" i="114"/>
  <c r="F119" i="114"/>
  <c r="P97" i="114"/>
  <c r="P63" i="114"/>
  <c r="Q33" i="114"/>
  <c r="I33" i="114"/>
  <c r="R33" i="114"/>
  <c r="S33" i="114"/>
  <c r="Q30" i="114"/>
  <c r="S30" i="114"/>
  <c r="Q14" i="114"/>
  <c r="Q56" i="114"/>
  <c r="I14" i="114"/>
  <c r="R14" i="114"/>
  <c r="S99" i="114"/>
  <c r="S87" i="114"/>
  <c r="S78" i="114"/>
  <c r="S71" i="114"/>
  <c r="Q45" i="114"/>
  <c r="I45" i="114"/>
  <c r="R45" i="114"/>
  <c r="S45" i="114"/>
  <c r="Q42" i="114"/>
  <c r="S42" i="114"/>
  <c r="Q26" i="114"/>
  <c r="I26" i="114"/>
  <c r="R26" i="114"/>
  <c r="I16" i="114"/>
  <c r="R16" i="114"/>
  <c r="S16" i="114"/>
  <c r="Q16" i="114"/>
  <c r="I103" i="114"/>
  <c r="R103" i="114"/>
  <c r="Q103" i="114"/>
  <c r="I91" i="114"/>
  <c r="R91" i="114"/>
  <c r="Q91" i="114"/>
  <c r="S76" i="114"/>
  <c r="Q54" i="114"/>
  <c r="Q38" i="114"/>
  <c r="I38" i="114"/>
  <c r="R38" i="114"/>
  <c r="I35" i="114"/>
  <c r="R35" i="114"/>
  <c r="S35" i="114"/>
  <c r="I28" i="114"/>
  <c r="R28" i="114"/>
  <c r="Q28" i="114"/>
  <c r="S102" i="114"/>
  <c r="S90" i="114"/>
  <c r="Q82" i="114"/>
  <c r="I82" i="114"/>
  <c r="R82" i="114"/>
  <c r="Q50" i="114"/>
  <c r="I50" i="114"/>
  <c r="R50" i="114"/>
  <c r="S50" i="114"/>
  <c r="I47" i="114"/>
  <c r="R47" i="114"/>
  <c r="S47" i="114"/>
  <c r="I40" i="114"/>
  <c r="R40" i="114"/>
  <c r="S40" i="114"/>
  <c r="Q40" i="114"/>
  <c r="I20" i="114"/>
  <c r="R20" i="114"/>
  <c r="S20" i="114"/>
  <c r="Q20" i="114"/>
  <c r="Q17" i="114"/>
  <c r="S17" i="114"/>
  <c r="Q106" i="114"/>
  <c r="I106" i="114"/>
  <c r="R106" i="114"/>
  <c r="S106" i="114"/>
  <c r="Q94" i="114"/>
  <c r="I94" i="114"/>
  <c r="R94" i="114"/>
  <c r="Q69" i="114"/>
  <c r="I69" i="114"/>
  <c r="R69" i="114"/>
  <c r="S69" i="114"/>
  <c r="S63" i="114"/>
  <c r="I52" i="114"/>
  <c r="R52" i="114"/>
  <c r="Q52" i="114"/>
  <c r="I32" i="114"/>
  <c r="R32" i="114"/>
  <c r="Q32" i="114"/>
  <c r="Q29" i="114"/>
  <c r="S77" i="114"/>
  <c r="P75" i="114"/>
  <c r="I44" i="114"/>
  <c r="R44" i="114"/>
  <c r="Q44" i="114"/>
  <c r="Q41" i="114"/>
  <c r="S37" i="114"/>
  <c r="S11" i="114"/>
  <c r="I104" i="114"/>
  <c r="R104" i="114"/>
  <c r="S104" i="114"/>
  <c r="Q53" i="114"/>
  <c r="S53" i="114"/>
  <c r="S49" i="114"/>
  <c r="Q100" i="114"/>
  <c r="Q88" i="114"/>
  <c r="S88" i="114"/>
  <c r="Q76" i="114"/>
  <c r="Q64" i="114"/>
  <c r="S64" i="114"/>
  <c r="Q79" i="114"/>
  <c r="S79" i="114"/>
  <c r="Q67" i="114"/>
  <c r="Q55" i="114"/>
  <c r="S55" i="114"/>
  <c r="Q43" i="114"/>
  <c r="S43" i="114"/>
  <c r="Q31" i="114"/>
  <c r="S31" i="114"/>
  <c r="Q19" i="114"/>
  <c r="S19" i="114"/>
  <c r="Q104" i="114"/>
  <c r="Q68" i="114"/>
  <c r="S68" i="114"/>
  <c r="Q44" i="112"/>
  <c r="I44" i="112"/>
  <c r="R44" i="112"/>
  <c r="S44" i="112"/>
  <c r="Q39" i="112"/>
  <c r="I39" i="112"/>
  <c r="R39" i="112"/>
  <c r="S39" i="112"/>
  <c r="Q33" i="112"/>
  <c r="I33" i="112"/>
  <c r="R33" i="112"/>
  <c r="S33" i="112"/>
  <c r="I22" i="112"/>
  <c r="R22" i="112"/>
  <c r="Q22" i="112"/>
  <c r="Q29" i="112"/>
  <c r="I29" i="112"/>
  <c r="R29" i="112"/>
  <c r="S77" i="112"/>
  <c r="I18" i="112"/>
  <c r="R18" i="112"/>
  <c r="Q18" i="112"/>
  <c r="I50" i="112"/>
  <c r="R50" i="112"/>
  <c r="Q50" i="112"/>
  <c r="S83" i="112"/>
  <c r="Q54" i="112"/>
  <c r="I54" i="112"/>
  <c r="R54" i="112"/>
  <c r="S51" i="112"/>
  <c r="Q92" i="112"/>
  <c r="I92" i="112"/>
  <c r="R92" i="112"/>
  <c r="S92" i="112"/>
  <c r="P67" i="112"/>
  <c r="I49" i="112"/>
  <c r="R49" i="112"/>
  <c r="Q49" i="112"/>
  <c r="Q31" i="112"/>
  <c r="I31" i="112"/>
  <c r="R31" i="112"/>
  <c r="S31" i="112"/>
  <c r="P104" i="112"/>
  <c r="Q99" i="112"/>
  <c r="S99" i="112"/>
  <c r="S88" i="112"/>
  <c r="P86" i="112"/>
  <c r="I85" i="112"/>
  <c r="R85" i="112"/>
  <c r="S85" i="112"/>
  <c r="I55" i="112"/>
  <c r="R55" i="112"/>
  <c r="S55" i="112"/>
  <c r="I40" i="112"/>
  <c r="R40" i="112"/>
  <c r="S40" i="112"/>
  <c r="I34" i="112"/>
  <c r="R34" i="112"/>
  <c r="S34" i="112"/>
  <c r="I94" i="112"/>
  <c r="R94" i="112"/>
  <c r="S94" i="112"/>
  <c r="Q28" i="112"/>
  <c r="S28" i="112"/>
  <c r="Q21" i="112"/>
  <c r="Q43" i="112"/>
  <c r="I43" i="112"/>
  <c r="R43" i="112"/>
  <c r="S43" i="112"/>
  <c r="S21" i="112"/>
  <c r="S69" i="112"/>
  <c r="I12" i="112"/>
  <c r="R12" i="112"/>
  <c r="Q12" i="112"/>
  <c r="I100" i="112"/>
  <c r="R100" i="112"/>
  <c r="Q77" i="112"/>
  <c r="Q108" i="112"/>
  <c r="I14" i="112"/>
  <c r="R14" i="112"/>
  <c r="Q14" i="112"/>
  <c r="Q100" i="112"/>
  <c r="Q82" i="112"/>
  <c r="S82" i="112"/>
  <c r="Q48" i="112"/>
  <c r="S48" i="112"/>
  <c r="Q24" i="112"/>
  <c r="I24" i="112"/>
  <c r="R24" i="112"/>
  <c r="S24" i="112"/>
  <c r="P91" i="112"/>
  <c r="I75" i="112"/>
  <c r="R75" i="112"/>
  <c r="S75" i="112"/>
  <c r="I13" i="112"/>
  <c r="R13" i="112"/>
  <c r="Q13" i="112"/>
  <c r="I86" i="112"/>
  <c r="R86" i="112"/>
  <c r="Q86" i="112"/>
  <c r="Q46" i="112"/>
  <c r="S46" i="112"/>
  <c r="I45" i="112"/>
  <c r="R45" i="112"/>
  <c r="S45" i="112"/>
  <c r="I38" i="112"/>
  <c r="R38" i="112"/>
  <c r="Q38" i="112"/>
  <c r="S16" i="112"/>
  <c r="I78" i="112"/>
  <c r="R78" i="112"/>
  <c r="S78" i="112"/>
  <c r="I65" i="112"/>
  <c r="R65" i="112"/>
  <c r="S65" i="112"/>
  <c r="I23" i="112"/>
  <c r="R23" i="112"/>
  <c r="S23" i="112"/>
  <c r="I17" i="112"/>
  <c r="R17" i="112"/>
  <c r="Q17" i="112"/>
  <c r="I98" i="112"/>
  <c r="R98" i="112"/>
  <c r="S98" i="112"/>
  <c r="P103" i="112"/>
  <c r="I74" i="112"/>
  <c r="R74" i="112"/>
  <c r="S74" i="112"/>
  <c r="S21" i="117"/>
  <c r="S14" i="117"/>
  <c r="S71" i="117"/>
  <c r="S91" i="117"/>
  <c r="R108" i="117"/>
  <c r="S70" i="117"/>
  <c r="S108" i="117"/>
  <c r="S50" i="117"/>
  <c r="S30" i="117"/>
  <c r="S87" i="117"/>
  <c r="S98" i="117"/>
  <c r="S25" i="117"/>
  <c r="S51" i="117"/>
  <c r="S35" i="117"/>
  <c r="Q56" i="117"/>
  <c r="L122" i="117"/>
  <c r="S97" i="117"/>
  <c r="R56" i="117"/>
  <c r="S11" i="117"/>
  <c r="S47" i="117"/>
  <c r="S40" i="117"/>
  <c r="S28" i="117"/>
  <c r="S32" i="114"/>
  <c r="S28" i="114"/>
  <c r="S26" i="114"/>
  <c r="Q108" i="114"/>
  <c r="L122" i="114"/>
  <c r="R56" i="114"/>
  <c r="S52" i="114"/>
  <c r="S38" i="114"/>
  <c r="S70" i="114"/>
  <c r="S108" i="114"/>
  <c r="S44" i="114"/>
  <c r="S56" i="114"/>
  <c r="K134" i="114"/>
  <c r="L133" i="114"/>
  <c r="I126" i="114"/>
  <c r="L126" i="114"/>
  <c r="S94" i="114"/>
  <c r="S82" i="114"/>
  <c r="S91" i="114"/>
  <c r="R108" i="114"/>
  <c r="S103" i="114"/>
  <c r="S14" i="114"/>
  <c r="S108" i="112"/>
  <c r="S22" i="112"/>
  <c r="S49" i="112"/>
  <c r="S14" i="112"/>
  <c r="R108" i="112"/>
  <c r="S100" i="112"/>
  <c r="S50" i="112"/>
  <c r="S17" i="112"/>
  <c r="S13" i="112"/>
  <c r="Q56" i="112"/>
  <c r="L122" i="112"/>
  <c r="S18" i="112"/>
  <c r="S12" i="112"/>
  <c r="S56" i="112"/>
  <c r="R56" i="112"/>
  <c r="S38" i="112"/>
  <c r="S86" i="112"/>
  <c r="S54" i="112"/>
  <c r="S29" i="112"/>
  <c r="S56" i="117"/>
  <c r="K134" i="117"/>
  <c r="L133" i="117"/>
  <c r="I126" i="117"/>
  <c r="L126" i="117"/>
  <c r="K134" i="112"/>
  <c r="L133" i="112"/>
  <c r="I126" i="112"/>
  <c r="L126" i="112"/>
  <c r="N14" i="111" l="1"/>
</calcChain>
</file>

<file path=xl/sharedStrings.xml><?xml version="1.0" encoding="utf-8"?>
<sst xmlns="http://schemas.openxmlformats.org/spreadsheetml/2006/main" count="1090" uniqueCount="382">
  <si>
    <t>（単位：千円）</t>
    <rPh sb="1" eb="3">
      <t>タンイ</t>
    </rPh>
    <rPh sb="4" eb="6">
      <t>センエン</t>
    </rPh>
    <phoneticPr fontId="1"/>
  </si>
  <si>
    <t>団体名</t>
    <rPh sb="0" eb="3">
      <t>ダンタイメイ</t>
    </rPh>
    <phoneticPr fontId="1"/>
  </si>
  <si>
    <t>年度</t>
    <rPh sb="0" eb="2">
      <t>ネンド</t>
    </rPh>
    <phoneticPr fontId="1"/>
  </si>
  <si>
    <t>その他</t>
    <rPh sb="2" eb="3">
      <t>タ</t>
    </rPh>
    <phoneticPr fontId="1"/>
  </si>
  <si>
    <t>＜３②表＞公営企業に要する経費の財源とする地方債の償還の財源に充てたと</t>
    <rPh sb="3" eb="4">
      <t>ヒョウ</t>
    </rPh>
    <rPh sb="5" eb="7">
      <t>コウエイ</t>
    </rPh>
    <rPh sb="7" eb="9">
      <t>キギョウ</t>
    </rPh>
    <rPh sb="10" eb="11">
      <t>ヨウ</t>
    </rPh>
    <rPh sb="13" eb="15">
      <t>ケイヒ</t>
    </rPh>
    <rPh sb="16" eb="18">
      <t>ザイゲン</t>
    </rPh>
    <rPh sb="21" eb="24">
      <t>チホウサイ</t>
    </rPh>
    <rPh sb="25" eb="27">
      <t>ショウカン</t>
    </rPh>
    <rPh sb="28" eb="30">
      <t>ザイゲン</t>
    </rPh>
    <phoneticPr fontId="1"/>
  </si>
  <si>
    <t>　　　　　　　認められる繰入金</t>
    <rPh sb="12" eb="14">
      <t>クリイレ</t>
    </rPh>
    <rPh sb="14" eb="15">
      <t>キン</t>
    </rPh>
    <phoneticPr fontId="1"/>
  </si>
  <si>
    <t>○総括表③「公営企業に要する経費の財源とする地方債の償還の財源に充てたと認めら</t>
    <rPh sb="1" eb="4">
      <t>ソウカツヒョウ</t>
    </rPh>
    <phoneticPr fontId="1"/>
  </si>
  <si>
    <t>　れる繰入金」に計上する額については、以下の様式中「合計」の額を計上することとする。</t>
    <rPh sb="3" eb="4">
      <t>ク</t>
    </rPh>
    <rPh sb="4" eb="5">
      <t>イ</t>
    </rPh>
    <rPh sb="5" eb="6">
      <t>キン</t>
    </rPh>
    <phoneticPr fontId="1"/>
  </si>
  <si>
    <t>特別会計名</t>
    <rPh sb="0" eb="2">
      <t>トクベツ</t>
    </rPh>
    <rPh sb="2" eb="4">
      <t>カイケイ</t>
    </rPh>
    <rPh sb="4" eb="5">
      <t>メイ</t>
    </rPh>
    <phoneticPr fontId="1"/>
  </si>
  <si>
    <t>公営企業に要する経費の財源とする地方債の償還の財源に充てたと認められる繰入金※</t>
    <rPh sb="0" eb="2">
      <t>コウエイ</t>
    </rPh>
    <rPh sb="2" eb="4">
      <t>キギョウ</t>
    </rPh>
    <rPh sb="5" eb="6">
      <t>ヨウ</t>
    </rPh>
    <rPh sb="8" eb="10">
      <t>ケイヒ</t>
    </rPh>
    <rPh sb="11" eb="13">
      <t>ザイゲン</t>
    </rPh>
    <rPh sb="16" eb="19">
      <t>チホウサイ</t>
    </rPh>
    <rPh sb="20" eb="22">
      <t>ショウカン</t>
    </rPh>
    <rPh sb="23" eb="25">
      <t>ザイゲン</t>
    </rPh>
    <rPh sb="26" eb="27">
      <t>ア</t>
    </rPh>
    <rPh sb="30" eb="31">
      <t>ミト</t>
    </rPh>
    <rPh sb="35" eb="37">
      <t>クリイレ</t>
    </rPh>
    <rPh sb="37" eb="38">
      <t>キン</t>
    </rPh>
    <phoneticPr fontId="1"/>
  </si>
  <si>
    <t>合　　計　※</t>
    <rPh sb="0" eb="1">
      <t>ゴウ</t>
    </rPh>
    <rPh sb="3" eb="4">
      <t>ケイ</t>
    </rPh>
    <phoneticPr fontId="1"/>
  </si>
  <si>
    <t>※各特別会計ごとに３②Ａ表の「V」と３②E表の「Z」の合計額を記入すること。</t>
    <rPh sb="1" eb="2">
      <t>カク</t>
    </rPh>
    <rPh sb="2" eb="4">
      <t>トクベツ</t>
    </rPh>
    <rPh sb="4" eb="6">
      <t>カイケイ</t>
    </rPh>
    <rPh sb="12" eb="13">
      <t>ヒョウ</t>
    </rPh>
    <rPh sb="21" eb="22">
      <t>ヒョウ</t>
    </rPh>
    <rPh sb="27" eb="29">
      <t>ゴウケイ</t>
    </rPh>
    <rPh sb="29" eb="30">
      <t>ガク</t>
    </rPh>
    <rPh sb="31" eb="33">
      <t>キニュウ</t>
    </rPh>
    <phoneticPr fontId="1"/>
  </si>
  <si>
    <t>公営企業を組合が経営している場合にあっては、各公営企業会計ごとに別紙３②Ａ’表の「V’」と３②Ｅ’表の「Z’」により</t>
    <rPh sb="0" eb="2">
      <t>コウエイ</t>
    </rPh>
    <rPh sb="2" eb="4">
      <t>キギョウ</t>
    </rPh>
    <rPh sb="5" eb="7">
      <t>クミアイ</t>
    </rPh>
    <rPh sb="8" eb="10">
      <t>ケイエイ</t>
    </rPh>
    <rPh sb="14" eb="16">
      <t>バアイ</t>
    </rPh>
    <rPh sb="22" eb="23">
      <t>カク</t>
    </rPh>
    <rPh sb="23" eb="25">
      <t>コウエイ</t>
    </rPh>
    <rPh sb="25" eb="27">
      <t>キギョウ</t>
    </rPh>
    <rPh sb="27" eb="29">
      <t>カイケイ</t>
    </rPh>
    <rPh sb="32" eb="34">
      <t>ベッシ</t>
    </rPh>
    <rPh sb="38" eb="39">
      <t>ヒョウ</t>
    </rPh>
    <rPh sb="49" eb="50">
      <t>ヒョウ</t>
    </rPh>
    <phoneticPr fontId="1"/>
  </si>
  <si>
    <t>○３②Ａ表</t>
    <rPh sb="4" eb="5">
      <t>ヒョウ</t>
    </rPh>
    <phoneticPr fontId="1"/>
  </si>
  <si>
    <t>＜法適用事業＞</t>
    <rPh sb="1" eb="2">
      <t>ホウ</t>
    </rPh>
    <rPh sb="2" eb="4">
      <t>テキヨウ</t>
    </rPh>
    <rPh sb="4" eb="6">
      <t>ジギョウ</t>
    </rPh>
    <phoneticPr fontId="1"/>
  </si>
  <si>
    <t>事業名</t>
    <rPh sb="0" eb="2">
      <t>ジギョウ</t>
    </rPh>
    <rPh sb="2" eb="3">
      <t>メイ</t>
    </rPh>
    <phoneticPr fontId="1"/>
  </si>
  <si>
    <t>資本的収支に計上された繰出金決算額
X</t>
    <rPh sb="0" eb="3">
      <t>シホンテキ</t>
    </rPh>
    <rPh sb="3" eb="5">
      <t>シュウシ</t>
    </rPh>
    <rPh sb="6" eb="8">
      <t>ケイジョウ</t>
    </rPh>
    <rPh sb="11" eb="12">
      <t>クリ</t>
    </rPh>
    <rPh sb="12" eb="14">
      <t>シュッキン</t>
    </rPh>
    <rPh sb="14" eb="16">
      <t>ケッサン</t>
    </rPh>
    <rPh sb="16" eb="17">
      <t>ガク</t>
    </rPh>
    <phoneticPr fontId="1"/>
  </si>
  <si>
    <t>準元利償還金算入額（4条分）
Ａ①＝X-B①</t>
    <rPh sb="0" eb="1">
      <t>ジュン</t>
    </rPh>
    <rPh sb="1" eb="3">
      <t>ガンリ</t>
    </rPh>
    <rPh sb="3" eb="6">
      <t>ショウカンキン</t>
    </rPh>
    <rPh sb="6" eb="8">
      <t>サンニュウ</t>
    </rPh>
    <rPh sb="8" eb="9">
      <t>ガク</t>
    </rPh>
    <rPh sb="11" eb="12">
      <t>ジョウ</t>
    </rPh>
    <rPh sb="12" eb="13">
      <t>ブン</t>
    </rPh>
    <phoneticPr fontId="1"/>
  </si>
  <si>
    <t>収益的収支に計上された繰出金決算額
Y</t>
    <rPh sb="0" eb="3">
      <t>シュウエキテキ</t>
    </rPh>
    <rPh sb="3" eb="5">
      <t>シュウシ</t>
    </rPh>
    <phoneticPr fontId="1"/>
  </si>
  <si>
    <t>準元利償還金算入額
（3条分）
W</t>
    <rPh sb="0" eb="1">
      <t>ジュン</t>
    </rPh>
    <rPh sb="1" eb="3">
      <t>ガンリ</t>
    </rPh>
    <rPh sb="3" eb="6">
      <t>ショウカンキン</t>
    </rPh>
    <rPh sb="6" eb="8">
      <t>サンニュウ</t>
    </rPh>
    <rPh sb="8" eb="9">
      <t>ガク</t>
    </rPh>
    <rPh sb="12" eb="13">
      <t>ジョウ</t>
    </rPh>
    <rPh sb="13" eb="14">
      <t>ブン</t>
    </rPh>
    <phoneticPr fontId="1"/>
  </si>
  <si>
    <t>準元利償還金算入額
V＝Ａ①＋W</t>
    <rPh sb="0" eb="1">
      <t>ジュン</t>
    </rPh>
    <rPh sb="1" eb="3">
      <t>ガンリ</t>
    </rPh>
    <rPh sb="3" eb="6">
      <t>ショウカンキン</t>
    </rPh>
    <rPh sb="6" eb="8">
      <t>サンニュウ</t>
    </rPh>
    <rPh sb="8" eb="9">
      <t>ガク</t>
    </rPh>
    <phoneticPr fontId="1"/>
  </si>
  <si>
    <t>元利償還金に対する繰出基準額※
Z</t>
    <rPh sb="0" eb="2">
      <t>ガンリ</t>
    </rPh>
    <rPh sb="2" eb="5">
      <t>ショウカンキン</t>
    </rPh>
    <rPh sb="6" eb="7">
      <t>タイ</t>
    </rPh>
    <rPh sb="9" eb="11">
      <t>クリダ</t>
    </rPh>
    <rPh sb="11" eb="13">
      <t>キジュン</t>
    </rPh>
    <rPh sb="13" eb="14">
      <t>ガク</t>
    </rPh>
    <phoneticPr fontId="1"/>
  </si>
  <si>
    <t>※Zについては、３②Ｂ表により算定する。</t>
    <rPh sb="11" eb="12">
      <t>ヒョウ</t>
    </rPh>
    <phoneticPr fontId="1"/>
  </si>
  <si>
    <t>按分の際に用いるC②の値</t>
    <rPh sb="0" eb="2">
      <t>アンブン</t>
    </rPh>
    <rPh sb="3" eb="4">
      <t>サイ</t>
    </rPh>
    <phoneticPr fontId="1"/>
  </si>
  <si>
    <t>＜あん分率計算用＞</t>
    <rPh sb="3" eb="4">
      <t>ブン</t>
    </rPh>
    <rPh sb="4" eb="5">
      <t>リツ</t>
    </rPh>
    <rPh sb="5" eb="8">
      <t>ケイサンヨウ</t>
    </rPh>
    <phoneticPr fontId="1"/>
  </si>
  <si>
    <t>収益的収支における総費用
Ｅ</t>
    <rPh sb="0" eb="3">
      <t>シュウエキテキ</t>
    </rPh>
    <rPh sb="3" eb="5">
      <t>シュウシ</t>
    </rPh>
    <rPh sb="9" eb="12">
      <t>ソウヒヨウ</t>
    </rPh>
    <phoneticPr fontId="1"/>
  </si>
  <si>
    <t>収益的収支に係る減価償却費
Ｆ</t>
    <rPh sb="0" eb="3">
      <t>シュウエキテキ</t>
    </rPh>
    <rPh sb="3" eb="5">
      <t>シュウシ</t>
    </rPh>
    <rPh sb="6" eb="7">
      <t>カカ</t>
    </rPh>
    <rPh sb="8" eb="10">
      <t>ゲンカ</t>
    </rPh>
    <rPh sb="10" eb="13">
      <t>ショウキャクヒ</t>
    </rPh>
    <phoneticPr fontId="1"/>
  </si>
  <si>
    <t>元金償還金
Ｇ</t>
    <rPh sb="0" eb="2">
      <t>ガンキン</t>
    </rPh>
    <rPh sb="2" eb="5">
      <t>ショウカンキン</t>
    </rPh>
    <phoneticPr fontId="1"/>
  </si>
  <si>
    <t>利息
Ｈ</t>
    <rPh sb="0" eb="2">
      <t>リソク</t>
    </rPh>
    <phoneticPr fontId="1"/>
  </si>
  <si>
    <t>納付金
Ｋ</t>
    <rPh sb="0" eb="3">
      <t>ノウフキン</t>
    </rPh>
    <phoneticPr fontId="1"/>
  </si>
  <si>
    <t>※C②＜０の時は
Ｉ＝Ｅ-Ｆ+Ｇ-Z＋C②－Ｂ’
とする</t>
    <rPh sb="6" eb="7">
      <t>トキ</t>
    </rPh>
    <phoneticPr fontId="1"/>
  </si>
  <si>
    <t>※C②＜０の時は
J=Ｇ＋Ｈ-Z＋C②
とする</t>
    <rPh sb="6" eb="7">
      <t>トキ</t>
    </rPh>
    <phoneticPr fontId="1"/>
  </si>
  <si>
    <t>○３②Ｂ表</t>
    <rPh sb="4" eb="5">
      <t>ヒョウ</t>
    </rPh>
    <phoneticPr fontId="1"/>
  </si>
  <si>
    <t>３②ＡのZについては、次の表により算出される合計額を記入すること。</t>
    <rPh sb="11" eb="12">
      <t>ツギ</t>
    </rPh>
    <rPh sb="13" eb="14">
      <t>ヒョウ</t>
    </rPh>
    <rPh sb="17" eb="19">
      <t>サンシュツ</t>
    </rPh>
    <rPh sb="22" eb="24">
      <t>ゴウケイ</t>
    </rPh>
    <rPh sb="24" eb="25">
      <t>ガク</t>
    </rPh>
    <rPh sb="26" eb="28">
      <t>キニュウ</t>
    </rPh>
    <phoneticPr fontId="1"/>
  </si>
  <si>
    <t>上水道の高料金対策に要する経費</t>
    <rPh sb="0" eb="3">
      <t>ジョウスイドウ</t>
    </rPh>
    <rPh sb="4" eb="7">
      <t>コウリョウキン</t>
    </rPh>
    <rPh sb="7" eb="9">
      <t>タイサク</t>
    </rPh>
    <rPh sb="10" eb="11">
      <t>ヨウ</t>
    </rPh>
    <rPh sb="13" eb="15">
      <t>ケイヒ</t>
    </rPh>
    <phoneticPr fontId="1"/>
  </si>
  <si>
    <t>合計</t>
    <rPh sb="0" eb="2">
      <t>ゴウケイ</t>
    </rPh>
    <phoneticPr fontId="1"/>
  </si>
  <si>
    <t>基準額</t>
    <rPh sb="0" eb="3">
      <t>キジュンガク</t>
    </rPh>
    <phoneticPr fontId="1"/>
  </si>
  <si>
    <t>＜留意事項＞</t>
    <rPh sb="1" eb="3">
      <t>リュウイ</t>
    </rPh>
    <rPh sb="3" eb="5">
      <t>ジコウ</t>
    </rPh>
    <phoneticPr fontId="1"/>
  </si>
  <si>
    <t>＜交通事業＞</t>
    <rPh sb="1" eb="3">
      <t>コウツウ</t>
    </rPh>
    <rPh sb="3" eb="5">
      <t>ジギョウ</t>
    </rPh>
    <phoneticPr fontId="1"/>
  </si>
  <si>
    <t>＜病院事業＞</t>
    <rPh sb="1" eb="3">
      <t>ビョウイン</t>
    </rPh>
    <rPh sb="3" eb="5">
      <t>ジギョウ</t>
    </rPh>
    <phoneticPr fontId="1"/>
  </si>
  <si>
    <t>＜簡易水道事業＞</t>
    <rPh sb="1" eb="3">
      <t>カンイ</t>
    </rPh>
    <rPh sb="3" eb="5">
      <t>スイドウ</t>
    </rPh>
    <rPh sb="5" eb="7">
      <t>ジギョウ</t>
    </rPh>
    <phoneticPr fontId="1"/>
  </si>
  <si>
    <t>簡易水道の高料金対策に要する経費</t>
    <rPh sb="0" eb="2">
      <t>カンイ</t>
    </rPh>
    <rPh sb="2" eb="4">
      <t>スイドウ</t>
    </rPh>
    <rPh sb="5" eb="8">
      <t>コウリョウキン</t>
    </rPh>
    <rPh sb="8" eb="10">
      <t>タイサク</t>
    </rPh>
    <rPh sb="11" eb="12">
      <t>ヨウ</t>
    </rPh>
    <rPh sb="14" eb="16">
      <t>ケイヒ</t>
    </rPh>
    <phoneticPr fontId="1"/>
  </si>
  <si>
    <t>＜市場事業＞</t>
    <rPh sb="1" eb="3">
      <t>イチバ</t>
    </rPh>
    <rPh sb="3" eb="5">
      <t>ジギョウ</t>
    </rPh>
    <phoneticPr fontId="1"/>
  </si>
  <si>
    <t>＜下水道事業＞</t>
    <rPh sb="1" eb="4">
      <t>ゲスイドウ</t>
    </rPh>
    <rPh sb="4" eb="6">
      <t>ジギョウ</t>
    </rPh>
    <phoneticPr fontId="1"/>
  </si>
  <si>
    <t>雨水処理に要する経費</t>
    <rPh sb="0" eb="2">
      <t>ウスイ</t>
    </rPh>
    <rPh sb="2" eb="4">
      <t>ショリ</t>
    </rPh>
    <rPh sb="5" eb="6">
      <t>ヨウ</t>
    </rPh>
    <rPh sb="8" eb="10">
      <t>ケイヒ</t>
    </rPh>
    <phoneticPr fontId="1"/>
  </si>
  <si>
    <t>分流式下水道等に要する経費</t>
    <rPh sb="0" eb="2">
      <t>ブンリュウ</t>
    </rPh>
    <rPh sb="2" eb="3">
      <t>シキ</t>
    </rPh>
    <rPh sb="3" eb="6">
      <t>ゲスイドウ</t>
    </rPh>
    <rPh sb="6" eb="7">
      <t>トウ</t>
    </rPh>
    <rPh sb="8" eb="9">
      <t>ヨウ</t>
    </rPh>
    <rPh sb="11" eb="13">
      <t>ケイヒ</t>
    </rPh>
    <phoneticPr fontId="1"/>
  </si>
  <si>
    <t>流域下水道の建設に要する経費</t>
    <rPh sb="0" eb="2">
      <t>リュウイキ</t>
    </rPh>
    <rPh sb="2" eb="5">
      <t>ゲスイドウ</t>
    </rPh>
    <rPh sb="6" eb="8">
      <t>ケンセツ</t>
    </rPh>
    <rPh sb="9" eb="10">
      <t>ヨウ</t>
    </rPh>
    <rPh sb="12" eb="14">
      <t>ケイヒ</t>
    </rPh>
    <phoneticPr fontId="1"/>
  </si>
  <si>
    <t>高度処理に要する経費</t>
    <rPh sb="0" eb="2">
      <t>コウド</t>
    </rPh>
    <rPh sb="2" eb="4">
      <t>ショリ</t>
    </rPh>
    <rPh sb="5" eb="6">
      <t>ヨウ</t>
    </rPh>
    <rPh sb="8" eb="10">
      <t>ケイヒ</t>
    </rPh>
    <phoneticPr fontId="1"/>
  </si>
  <si>
    <t>高資本費対策に要する経費</t>
    <rPh sb="0" eb="3">
      <t>コウシホン</t>
    </rPh>
    <rPh sb="3" eb="4">
      <t>ヒ</t>
    </rPh>
    <rPh sb="4" eb="6">
      <t>タイサク</t>
    </rPh>
    <rPh sb="7" eb="8">
      <t>ヨウ</t>
    </rPh>
    <rPh sb="10" eb="12">
      <t>ケイヒ</t>
    </rPh>
    <phoneticPr fontId="1"/>
  </si>
  <si>
    <t>広域化・共同化の推進に要する経費</t>
    <rPh sb="0" eb="3">
      <t>コウイキカ</t>
    </rPh>
    <rPh sb="4" eb="7">
      <t>キョウドウカ</t>
    </rPh>
    <rPh sb="8" eb="10">
      <t>スイシン</t>
    </rPh>
    <rPh sb="11" eb="12">
      <t>ヨウ</t>
    </rPh>
    <rPh sb="14" eb="16">
      <t>ケイヒ</t>
    </rPh>
    <phoneticPr fontId="1"/>
  </si>
  <si>
    <t>小規模集合排水処理施設整備事業に要する経費</t>
    <rPh sb="0" eb="3">
      <t>ショウキボ</t>
    </rPh>
    <rPh sb="3" eb="5">
      <t>シュウゴウ</t>
    </rPh>
    <rPh sb="5" eb="7">
      <t>ハイスイ</t>
    </rPh>
    <rPh sb="7" eb="9">
      <t>ショリ</t>
    </rPh>
    <rPh sb="9" eb="11">
      <t>シセツ</t>
    </rPh>
    <rPh sb="11" eb="13">
      <t>セイビ</t>
    </rPh>
    <rPh sb="13" eb="15">
      <t>ジギョウ</t>
    </rPh>
    <rPh sb="16" eb="17">
      <t>ヨウ</t>
    </rPh>
    <rPh sb="19" eb="21">
      <t>ケイヒ</t>
    </rPh>
    <phoneticPr fontId="1"/>
  </si>
  <si>
    <t>個別排水処理施設整備事業に要する経費</t>
    <rPh sb="0" eb="2">
      <t>コベツ</t>
    </rPh>
    <rPh sb="2" eb="4">
      <t>ハイスイ</t>
    </rPh>
    <rPh sb="4" eb="6">
      <t>ショリ</t>
    </rPh>
    <rPh sb="6" eb="8">
      <t>シセツ</t>
    </rPh>
    <rPh sb="8" eb="10">
      <t>セイビ</t>
    </rPh>
    <rPh sb="10" eb="12">
      <t>ジギョウ</t>
    </rPh>
    <rPh sb="13" eb="14">
      <t>ヨウ</t>
    </rPh>
    <rPh sb="16" eb="18">
      <t>ケイヒ</t>
    </rPh>
    <phoneticPr fontId="1"/>
  </si>
  <si>
    <t>&lt;留意事項&gt;</t>
    <rPh sb="1" eb="3">
      <t>リュウイ</t>
    </rPh>
    <rPh sb="3" eb="5">
      <t>ジコウ</t>
    </rPh>
    <phoneticPr fontId="1"/>
  </si>
  <si>
    <t>＜港湾整備事業＞</t>
    <rPh sb="1" eb="3">
      <t>コウワン</t>
    </rPh>
    <rPh sb="3" eb="5">
      <t>セイビ</t>
    </rPh>
    <rPh sb="5" eb="7">
      <t>ジギョウ</t>
    </rPh>
    <phoneticPr fontId="1"/>
  </si>
  <si>
    <t>離島における旅客上屋の整備に要する経費</t>
    <phoneticPr fontId="1"/>
  </si>
  <si>
    <t>＜共通＞</t>
    <rPh sb="1" eb="3">
      <t>キョウツウ</t>
    </rPh>
    <phoneticPr fontId="1"/>
  </si>
  <si>
    <t>○３②Ａ'表（一部事務組合共通分）</t>
    <rPh sb="5" eb="6">
      <t>ヒョウ</t>
    </rPh>
    <rPh sb="7" eb="9">
      <t>イチブ</t>
    </rPh>
    <rPh sb="9" eb="11">
      <t>ジム</t>
    </rPh>
    <rPh sb="11" eb="13">
      <t>クミアイ</t>
    </rPh>
    <rPh sb="13" eb="15">
      <t>キョウツウ</t>
    </rPh>
    <rPh sb="15" eb="16">
      <t>ブン</t>
    </rPh>
    <phoneticPr fontId="1"/>
  </si>
  <si>
    <t>（各団体分）</t>
    <rPh sb="1" eb="4">
      <t>カクダンタイ</t>
    </rPh>
    <rPh sb="4" eb="5">
      <t>ブン</t>
    </rPh>
    <phoneticPr fontId="1"/>
  </si>
  <si>
    <t>一部事務組合名</t>
    <rPh sb="0" eb="2">
      <t>イチブ</t>
    </rPh>
    <rPh sb="2" eb="4">
      <t>ジム</t>
    </rPh>
    <rPh sb="4" eb="6">
      <t>クミアイ</t>
    </rPh>
    <rPh sb="6" eb="7">
      <t>メイ</t>
    </rPh>
    <phoneticPr fontId="1"/>
  </si>
  <si>
    <t>団体名</t>
    <rPh sb="0" eb="2">
      <t>ダンタイ</t>
    </rPh>
    <rPh sb="2" eb="3">
      <t>メイ</t>
    </rPh>
    <phoneticPr fontId="1"/>
  </si>
  <si>
    <t>Vに対する当該団体の負担割合
（あん分率）</t>
    <rPh sb="2" eb="3">
      <t>タイ</t>
    </rPh>
    <rPh sb="5" eb="7">
      <t>トウガイ</t>
    </rPh>
    <rPh sb="7" eb="9">
      <t>ダンタイ</t>
    </rPh>
    <rPh sb="10" eb="12">
      <t>フタン</t>
    </rPh>
    <rPh sb="12" eb="14">
      <t>ワリアイ</t>
    </rPh>
    <rPh sb="18" eb="19">
      <t>ブン</t>
    </rPh>
    <rPh sb="19" eb="20">
      <t>リツ</t>
    </rPh>
    <phoneticPr fontId="1"/>
  </si>
  <si>
    <t>当該団体における準元利償還金算入額
V’＝V×（あん分率）</t>
    <rPh sb="0" eb="2">
      <t>トウガイ</t>
    </rPh>
    <rPh sb="2" eb="4">
      <t>ダンタイ</t>
    </rPh>
    <rPh sb="8" eb="9">
      <t>ジュン</t>
    </rPh>
    <rPh sb="9" eb="11">
      <t>ガンリ</t>
    </rPh>
    <rPh sb="11" eb="14">
      <t>ショウカンキン</t>
    </rPh>
    <rPh sb="14" eb="16">
      <t>サンニュウ</t>
    </rPh>
    <rPh sb="16" eb="17">
      <t>ガク</t>
    </rPh>
    <rPh sb="27" eb="28">
      <t>ブン</t>
    </rPh>
    <rPh sb="28" eb="29">
      <t>リツ</t>
    </rPh>
    <phoneticPr fontId="1"/>
  </si>
  <si>
    <t>○３②Ｂ'表（一部事務組合共通分）</t>
    <rPh sb="5" eb="6">
      <t>ヒョウ</t>
    </rPh>
    <rPh sb="7" eb="9">
      <t>イチブ</t>
    </rPh>
    <rPh sb="9" eb="11">
      <t>ジム</t>
    </rPh>
    <rPh sb="11" eb="13">
      <t>クミアイ</t>
    </rPh>
    <rPh sb="13" eb="15">
      <t>キョウツウ</t>
    </rPh>
    <rPh sb="15" eb="16">
      <t>ブン</t>
    </rPh>
    <phoneticPr fontId="1"/>
  </si>
  <si>
    <t>○３②Ｃ表</t>
    <rPh sb="4" eb="5">
      <t>ヒョウ</t>
    </rPh>
    <phoneticPr fontId="1"/>
  </si>
  <si>
    <t>経費項目</t>
    <rPh sb="0" eb="2">
      <t>ケイヒ</t>
    </rPh>
    <rPh sb="2" eb="4">
      <t>コウモク</t>
    </rPh>
    <phoneticPr fontId="1"/>
  </si>
  <si>
    <t>金額</t>
    <rPh sb="0" eb="2">
      <t>キンガク</t>
    </rPh>
    <phoneticPr fontId="1"/>
  </si>
  <si>
    <t>予算書・決算書等における位置づけ</t>
    <rPh sb="0" eb="3">
      <t>ヨサンショ</t>
    </rPh>
    <rPh sb="4" eb="7">
      <t>ケッサンショ</t>
    </rPh>
    <rPh sb="7" eb="8">
      <t>トウ</t>
    </rPh>
    <rPh sb="12" eb="14">
      <t>イチ</t>
    </rPh>
    <phoneticPr fontId="1"/>
  </si>
  <si>
    <t>Ｂ①に該当する理由</t>
    <rPh sb="3" eb="5">
      <t>ガイトウ</t>
    </rPh>
    <rPh sb="7" eb="9">
      <t>リユウ</t>
    </rPh>
    <phoneticPr fontId="1"/>
  </si>
  <si>
    <t>合　　　計</t>
    <rPh sb="0" eb="1">
      <t>ゴウ</t>
    </rPh>
    <rPh sb="4" eb="5">
      <t>ケイ</t>
    </rPh>
    <phoneticPr fontId="1"/>
  </si>
  <si>
    <t>※経費項目には３②Ａ表の「Ｂ①」又は３②Ａ’表の「B①」に計上した経費の内訳を記入すること</t>
    <rPh sb="1" eb="3">
      <t>ケイヒ</t>
    </rPh>
    <rPh sb="3" eb="5">
      <t>コウモク</t>
    </rPh>
    <rPh sb="10" eb="11">
      <t>ヒョウ</t>
    </rPh>
    <rPh sb="16" eb="17">
      <t>マタ</t>
    </rPh>
    <rPh sb="22" eb="23">
      <t>ヒョウ</t>
    </rPh>
    <rPh sb="29" eb="31">
      <t>ケイジョウ</t>
    </rPh>
    <rPh sb="33" eb="35">
      <t>ケイヒ</t>
    </rPh>
    <rPh sb="36" eb="38">
      <t>ウチワケ</t>
    </rPh>
    <rPh sb="39" eb="41">
      <t>キニュウ</t>
    </rPh>
    <phoneticPr fontId="1"/>
  </si>
  <si>
    <t xml:space="preserve">   経費項目に計上した経費とその額は、予算書、決算書又は議会に提出された附属資料において確認できるものであること。確認できる資料名を</t>
    <rPh sb="3" eb="5">
      <t>ケイヒ</t>
    </rPh>
    <rPh sb="5" eb="7">
      <t>コウモク</t>
    </rPh>
    <rPh sb="8" eb="10">
      <t>ケイジョウ</t>
    </rPh>
    <rPh sb="12" eb="14">
      <t>ケイヒ</t>
    </rPh>
    <rPh sb="17" eb="18">
      <t>ガク</t>
    </rPh>
    <rPh sb="20" eb="23">
      <t>ヨサンショ</t>
    </rPh>
    <rPh sb="24" eb="27">
      <t>ケッサンショ</t>
    </rPh>
    <rPh sb="27" eb="28">
      <t>マタ</t>
    </rPh>
    <rPh sb="29" eb="31">
      <t>ギカイ</t>
    </rPh>
    <rPh sb="32" eb="34">
      <t>テイシュツ</t>
    </rPh>
    <rPh sb="37" eb="39">
      <t>フゾク</t>
    </rPh>
    <rPh sb="39" eb="41">
      <t>シリョウ</t>
    </rPh>
    <rPh sb="45" eb="47">
      <t>カクニン</t>
    </rPh>
    <phoneticPr fontId="1"/>
  </si>
  <si>
    <t>○３②Ｄ表</t>
    <rPh sb="4" eb="5">
      <t>ヒョウ</t>
    </rPh>
    <phoneticPr fontId="1"/>
  </si>
  <si>
    <t>B②に該当する理由</t>
    <rPh sb="3" eb="5">
      <t>ガイトウ</t>
    </rPh>
    <rPh sb="7" eb="9">
      <t>リユウ</t>
    </rPh>
    <phoneticPr fontId="1"/>
  </si>
  <si>
    <t>①　経費項目には３②Ａ表の「Ｂ②」又は３②Ａ’表の「B②」に計上した経費の内訳を記入すること</t>
    <rPh sb="2" eb="4">
      <t>ケイヒ</t>
    </rPh>
    <rPh sb="4" eb="6">
      <t>コウモク</t>
    </rPh>
    <rPh sb="11" eb="12">
      <t>ヒョウ</t>
    </rPh>
    <rPh sb="17" eb="18">
      <t>マタ</t>
    </rPh>
    <rPh sb="23" eb="24">
      <t>ヒョウ</t>
    </rPh>
    <rPh sb="30" eb="32">
      <t>ケイジョウ</t>
    </rPh>
    <rPh sb="34" eb="36">
      <t>ケイヒ</t>
    </rPh>
    <rPh sb="37" eb="39">
      <t>ウチワケ</t>
    </rPh>
    <rPh sb="40" eb="42">
      <t>キニュウ</t>
    </rPh>
    <phoneticPr fontId="1"/>
  </si>
  <si>
    <t>②　経費項目に計上した経費とその額は、原則として予算書、決算書又は議会に提出された附属資料において確認できるものであること。</t>
    <rPh sb="2" eb="4">
      <t>ケイヒ</t>
    </rPh>
    <rPh sb="4" eb="6">
      <t>コウモク</t>
    </rPh>
    <rPh sb="7" eb="9">
      <t>ケイジョウ</t>
    </rPh>
    <rPh sb="11" eb="13">
      <t>ケイヒ</t>
    </rPh>
    <rPh sb="16" eb="17">
      <t>ガク</t>
    </rPh>
    <rPh sb="19" eb="21">
      <t>ゲンソク</t>
    </rPh>
    <rPh sb="24" eb="27">
      <t>ヨサンショ</t>
    </rPh>
    <rPh sb="28" eb="31">
      <t>ケッサンショ</t>
    </rPh>
    <rPh sb="31" eb="32">
      <t>マタ</t>
    </rPh>
    <rPh sb="33" eb="35">
      <t>ギカイ</t>
    </rPh>
    <rPh sb="36" eb="38">
      <t>テイシュツ</t>
    </rPh>
    <rPh sb="41" eb="43">
      <t>フゾク</t>
    </rPh>
    <rPh sb="43" eb="45">
      <t>シリョウ</t>
    </rPh>
    <rPh sb="49" eb="51">
      <t>カクニン</t>
    </rPh>
    <phoneticPr fontId="1"/>
  </si>
  <si>
    <t>③　法令に基づき地方公共団体が負担する経費のうち、繰出金の充当経費が元利償還金以外であることが明らかにされている経費である、</t>
    <rPh sb="47" eb="48">
      <t>アキ</t>
    </rPh>
    <phoneticPr fontId="1"/>
  </si>
  <si>
    <t xml:space="preserve">   については、予算の積算資料等の内部資料において確認できるものであればよいこと。</t>
    <rPh sb="9" eb="11">
      <t>ヨサン</t>
    </rPh>
    <rPh sb="12" eb="14">
      <t>セキサン</t>
    </rPh>
    <rPh sb="14" eb="16">
      <t>シリョウ</t>
    </rPh>
    <rPh sb="16" eb="17">
      <t>トウ</t>
    </rPh>
    <rPh sb="18" eb="20">
      <t>ナイブ</t>
    </rPh>
    <rPh sb="20" eb="22">
      <t>シリョウ</t>
    </rPh>
    <rPh sb="26" eb="28">
      <t>カクニン</t>
    </rPh>
    <phoneticPr fontId="1"/>
  </si>
  <si>
    <t>④　下水道事業における雨水処理及び高度処理に要する経費として繰出基準に基づき算定された額のうち、維持管理費に相当する額については、</t>
    <rPh sb="2" eb="5">
      <t>ゲスイドウ</t>
    </rPh>
    <rPh sb="5" eb="7">
      <t>ジギョウ</t>
    </rPh>
    <rPh sb="11" eb="13">
      <t>ウスイ</t>
    </rPh>
    <rPh sb="13" eb="15">
      <t>ショリ</t>
    </rPh>
    <rPh sb="15" eb="16">
      <t>オヨ</t>
    </rPh>
    <rPh sb="17" eb="19">
      <t>コウド</t>
    </rPh>
    <rPh sb="19" eb="21">
      <t>ショリ</t>
    </rPh>
    <rPh sb="22" eb="23">
      <t>ヨウ</t>
    </rPh>
    <rPh sb="25" eb="27">
      <t>ケイヒ</t>
    </rPh>
    <rPh sb="30" eb="32">
      <t>クリダシ</t>
    </rPh>
    <rPh sb="32" eb="34">
      <t>キジュン</t>
    </rPh>
    <rPh sb="35" eb="36">
      <t>モト</t>
    </rPh>
    <rPh sb="38" eb="40">
      <t>サンテイ</t>
    </rPh>
    <rPh sb="43" eb="44">
      <t>ガク</t>
    </rPh>
    <rPh sb="48" eb="50">
      <t>イジ</t>
    </rPh>
    <rPh sb="50" eb="52">
      <t>カンリ</t>
    </rPh>
    <phoneticPr fontId="1"/>
  </si>
  <si>
    <t>○３②Ｅ表</t>
    <rPh sb="4" eb="5">
      <t>ヒョウ</t>
    </rPh>
    <phoneticPr fontId="1"/>
  </si>
  <si>
    <t>＜法非適用事業＞</t>
    <rPh sb="1" eb="2">
      <t>ホウ</t>
    </rPh>
    <rPh sb="2" eb="3">
      <t>ヒ</t>
    </rPh>
    <rPh sb="3" eb="5">
      <t>テキヨウ</t>
    </rPh>
    <rPh sb="5" eb="7">
      <t>ジギョウ</t>
    </rPh>
    <phoneticPr fontId="1"/>
  </si>
  <si>
    <t>公営企業会計に対する繰出金決算額　
Ｘ</t>
    <rPh sb="0" eb="2">
      <t>コウエイ</t>
    </rPh>
    <rPh sb="2" eb="4">
      <t>キギョウ</t>
    </rPh>
    <rPh sb="4" eb="6">
      <t>カイケイ</t>
    </rPh>
    <rPh sb="7" eb="8">
      <t>タイ</t>
    </rPh>
    <rPh sb="10" eb="11">
      <t>クリ</t>
    </rPh>
    <rPh sb="11" eb="12">
      <t>デ</t>
    </rPh>
    <rPh sb="12" eb="13">
      <t>キン</t>
    </rPh>
    <rPh sb="13" eb="16">
      <t>ケッサンガク</t>
    </rPh>
    <phoneticPr fontId="1"/>
  </si>
  <si>
    <t>元利償還金に対する繰出基準額
Ｙ</t>
    <rPh sb="0" eb="2">
      <t>ガンリ</t>
    </rPh>
    <rPh sb="2" eb="4">
      <t>ショウカン</t>
    </rPh>
    <rPh sb="4" eb="5">
      <t>キン</t>
    </rPh>
    <rPh sb="6" eb="7">
      <t>タイ</t>
    </rPh>
    <rPh sb="9" eb="10">
      <t>ク</t>
    </rPh>
    <rPh sb="10" eb="11">
      <t>デ</t>
    </rPh>
    <rPh sb="11" eb="13">
      <t>キジュン</t>
    </rPh>
    <rPh sb="13" eb="14">
      <t>ガク</t>
    </rPh>
    <phoneticPr fontId="1"/>
  </si>
  <si>
    <t>準元利償還金算入額※
Ｚ</t>
    <rPh sb="0" eb="1">
      <t>ジュン</t>
    </rPh>
    <rPh sb="1" eb="3">
      <t>ガンリ</t>
    </rPh>
    <rPh sb="3" eb="5">
      <t>ショウカン</t>
    </rPh>
    <rPh sb="5" eb="6">
      <t>キン</t>
    </rPh>
    <rPh sb="6" eb="8">
      <t>サンニュウ</t>
    </rPh>
    <rPh sb="8" eb="9">
      <t>ガク</t>
    </rPh>
    <phoneticPr fontId="1"/>
  </si>
  <si>
    <t>※Ｚについては、次のとおり計上する。
・Ｃ①＜Ｃ②→Ｃ①＋Ａ
・C①≧Ｃ②→Ｃ②＋（Ｃ①－Ｃ②）×Ｉ／Ｈ＋Ａ
ただしＣ②&lt;0の時はＣ②=0とする</t>
    <rPh sb="8" eb="9">
      <t>ツギ</t>
    </rPh>
    <rPh sb="13" eb="15">
      <t>ケイジョウ</t>
    </rPh>
    <phoneticPr fontId="1"/>
  </si>
  <si>
    <t>※Yについては、３②Ｆ表により算定する</t>
    <rPh sb="11" eb="12">
      <t>ヒョウ</t>
    </rPh>
    <phoneticPr fontId="1"/>
  </si>
  <si>
    <t>按分の際に用いるC②の値</t>
    <rPh sb="0" eb="2">
      <t>アンブン</t>
    </rPh>
    <rPh sb="3" eb="4">
      <t>サイ</t>
    </rPh>
    <rPh sb="5" eb="6">
      <t>モチ</t>
    </rPh>
    <rPh sb="11" eb="12">
      <t>アタイ</t>
    </rPh>
    <phoneticPr fontId="1"/>
  </si>
  <si>
    <t>支出総額
Ｅ</t>
    <rPh sb="0" eb="2">
      <t>シシュツ</t>
    </rPh>
    <rPh sb="2" eb="4">
      <t>ソウガク</t>
    </rPh>
    <phoneticPr fontId="1"/>
  </si>
  <si>
    <t>建設改良費
Ｆ</t>
    <rPh sb="0" eb="2">
      <t>ケンセツ</t>
    </rPh>
    <rPh sb="2" eb="5">
      <t>カイリョウヒ</t>
    </rPh>
    <phoneticPr fontId="1"/>
  </si>
  <si>
    <t>元利償還金
Ｇ</t>
    <rPh sb="0" eb="2">
      <t>ガンリ</t>
    </rPh>
    <rPh sb="2" eb="5">
      <t>ショウカンキン</t>
    </rPh>
    <phoneticPr fontId="1"/>
  </si>
  <si>
    <t>○３②Ｆ表</t>
    <rPh sb="4" eb="5">
      <t>ヒョウ</t>
    </rPh>
    <phoneticPr fontId="1"/>
  </si>
  <si>
    <t>３②Ｅ表の「Y」については、次の表により算出される合計額を記入すること。</t>
    <rPh sb="3" eb="4">
      <t>ヒョウ</t>
    </rPh>
    <rPh sb="14" eb="15">
      <t>ツギ</t>
    </rPh>
    <rPh sb="16" eb="17">
      <t>ヒョウ</t>
    </rPh>
    <rPh sb="20" eb="22">
      <t>サンシュツ</t>
    </rPh>
    <rPh sb="25" eb="27">
      <t>ゴウケイ</t>
    </rPh>
    <rPh sb="27" eb="28">
      <t>ガク</t>
    </rPh>
    <rPh sb="29" eb="31">
      <t>キニュウ</t>
    </rPh>
    <phoneticPr fontId="1"/>
  </si>
  <si>
    <t>○３②E'表（一部事務組合共通分）</t>
    <rPh sb="5" eb="6">
      <t>ヒョウ</t>
    </rPh>
    <rPh sb="7" eb="9">
      <t>イチブ</t>
    </rPh>
    <rPh sb="9" eb="11">
      <t>ジム</t>
    </rPh>
    <rPh sb="11" eb="13">
      <t>クミアイ</t>
    </rPh>
    <rPh sb="13" eb="15">
      <t>キョウツウ</t>
    </rPh>
    <rPh sb="15" eb="16">
      <t>ブン</t>
    </rPh>
    <phoneticPr fontId="1"/>
  </si>
  <si>
    <t>（各団体分）</t>
    <rPh sb="1" eb="2">
      <t>カク</t>
    </rPh>
    <rPh sb="2" eb="4">
      <t>ダンタイ</t>
    </rPh>
    <rPh sb="4" eb="5">
      <t>ブン</t>
    </rPh>
    <phoneticPr fontId="1"/>
  </si>
  <si>
    <t>Zに対する当該団体の負担割合
（あん分率）</t>
    <rPh sb="2" eb="3">
      <t>タイ</t>
    </rPh>
    <rPh sb="5" eb="7">
      <t>トウガイ</t>
    </rPh>
    <rPh sb="7" eb="9">
      <t>ダンタイ</t>
    </rPh>
    <rPh sb="10" eb="12">
      <t>フタン</t>
    </rPh>
    <rPh sb="12" eb="14">
      <t>ワリアイ</t>
    </rPh>
    <rPh sb="18" eb="19">
      <t>ブン</t>
    </rPh>
    <rPh sb="19" eb="20">
      <t>リツ</t>
    </rPh>
    <phoneticPr fontId="1"/>
  </si>
  <si>
    <t>当該団体における準元利償還金算入額
Z’＝Z×（あん分率）</t>
    <rPh sb="0" eb="2">
      <t>トウガイ</t>
    </rPh>
    <rPh sb="2" eb="4">
      <t>ダンタイ</t>
    </rPh>
    <rPh sb="8" eb="9">
      <t>ジュン</t>
    </rPh>
    <rPh sb="9" eb="11">
      <t>ガンリ</t>
    </rPh>
    <rPh sb="11" eb="14">
      <t>ショウカンキン</t>
    </rPh>
    <rPh sb="14" eb="16">
      <t>サンニュウ</t>
    </rPh>
    <rPh sb="16" eb="17">
      <t>ガク</t>
    </rPh>
    <rPh sb="26" eb="27">
      <t>ブン</t>
    </rPh>
    <rPh sb="27" eb="28">
      <t>リツ</t>
    </rPh>
    <phoneticPr fontId="1"/>
  </si>
  <si>
    <t>○３②G表</t>
    <rPh sb="4" eb="5">
      <t>ヒョウ</t>
    </rPh>
    <phoneticPr fontId="1"/>
  </si>
  <si>
    <t>Ｂに該当する理由</t>
    <rPh sb="2" eb="4">
      <t>ガイトウ</t>
    </rPh>
    <rPh sb="6" eb="8">
      <t>リユウ</t>
    </rPh>
    <phoneticPr fontId="1"/>
  </si>
  <si>
    <t>①　経費項目には３②Ｅ表の「Ｂ」又は３②Ｅ’表の「B」に計上した経費の内訳を記入すること</t>
    <rPh sb="2" eb="4">
      <t>ケイヒ</t>
    </rPh>
    <rPh sb="4" eb="6">
      <t>コウモク</t>
    </rPh>
    <rPh sb="11" eb="12">
      <t>ヒョウ</t>
    </rPh>
    <rPh sb="16" eb="17">
      <t>マタ</t>
    </rPh>
    <rPh sb="22" eb="23">
      <t>ヒョウ</t>
    </rPh>
    <rPh sb="28" eb="30">
      <t>ケイジョウ</t>
    </rPh>
    <rPh sb="32" eb="34">
      <t>ケイヒ</t>
    </rPh>
    <rPh sb="35" eb="37">
      <t>ウチワケ</t>
    </rPh>
    <rPh sb="38" eb="40">
      <t>キニュウ</t>
    </rPh>
    <phoneticPr fontId="1"/>
  </si>
  <si>
    <t>※Ｂ’には、Ｂのうち記載要領19に該当するものを計上</t>
    <rPh sb="10" eb="12">
      <t>キサイ</t>
    </rPh>
    <rPh sb="12" eb="14">
      <t>ヨウリョウ</t>
    </rPh>
    <rPh sb="17" eb="19">
      <t>ガイトウ</t>
    </rPh>
    <rPh sb="24" eb="26">
      <t>ケイジョウ</t>
    </rPh>
    <phoneticPr fontId="1"/>
  </si>
  <si>
    <t>算定されることになるが、これらは、総括表③の⑤に計上し、上記の合計欄には含めないこと。</t>
    <rPh sb="0" eb="2">
      <t>サンテイ</t>
    </rPh>
    <rPh sb="17" eb="19">
      <t>ソウカツ</t>
    </rPh>
    <rPh sb="19" eb="20">
      <t>ヒョウ</t>
    </rPh>
    <rPh sb="24" eb="26">
      <t>ケイジョウ</t>
    </rPh>
    <rPh sb="28" eb="30">
      <t>ジョウキ</t>
    </rPh>
    <rPh sb="31" eb="33">
      <t>ゴウケイ</t>
    </rPh>
    <rPh sb="33" eb="34">
      <t>ラン</t>
    </rPh>
    <rPh sb="36" eb="37">
      <t>フク</t>
    </rPh>
    <phoneticPr fontId="1"/>
  </si>
  <si>
    <t>臨時財政特例債の償還に要する経費</t>
    <rPh sb="0" eb="2">
      <t>リンジ</t>
    </rPh>
    <rPh sb="2" eb="4">
      <t>ザイセイ</t>
    </rPh>
    <rPh sb="4" eb="7">
      <t>トクレイサイ</t>
    </rPh>
    <rPh sb="8" eb="10">
      <t>ショウカン</t>
    </rPh>
    <rPh sb="11" eb="12">
      <t>ヨウ</t>
    </rPh>
    <rPh sb="14" eb="16">
      <t>ケイヒ</t>
    </rPh>
    <phoneticPr fontId="1"/>
  </si>
  <si>
    <t>駐車場の整備促進に要する経費</t>
  </si>
  <si>
    <t>○３②F'表（一部事務組合共通分）</t>
    <rPh sb="5" eb="6">
      <t>ヒョウ</t>
    </rPh>
    <rPh sb="13" eb="15">
      <t>キョウツウ</t>
    </rPh>
    <rPh sb="15" eb="16">
      <t>ブン</t>
    </rPh>
    <phoneticPr fontId="1"/>
  </si>
  <si>
    <t>＜東日本大震災に係る地方公営企業施設の災害復旧事業等に対する繰出金＞</t>
    <rPh sb="1" eb="2">
      <t>ヒガシ</t>
    </rPh>
    <rPh sb="2" eb="4">
      <t>ニホン</t>
    </rPh>
    <rPh sb="4" eb="7">
      <t>ダイシンサイ</t>
    </rPh>
    <rPh sb="8" eb="9">
      <t>カカ</t>
    </rPh>
    <rPh sb="10" eb="12">
      <t>チホウ</t>
    </rPh>
    <rPh sb="12" eb="14">
      <t>コウエイ</t>
    </rPh>
    <rPh sb="14" eb="16">
      <t>キギョウ</t>
    </rPh>
    <rPh sb="16" eb="18">
      <t>シセツ</t>
    </rPh>
    <rPh sb="19" eb="21">
      <t>サイガイ</t>
    </rPh>
    <rPh sb="21" eb="23">
      <t>フッキュウ</t>
    </rPh>
    <rPh sb="23" eb="25">
      <t>ジギョウ</t>
    </rPh>
    <rPh sb="25" eb="26">
      <t>トウ</t>
    </rPh>
    <rPh sb="27" eb="28">
      <t>タイ</t>
    </rPh>
    <rPh sb="30" eb="31">
      <t>ク</t>
    </rPh>
    <rPh sb="31" eb="32">
      <t>ダ</t>
    </rPh>
    <rPh sb="32" eb="33">
      <t>キン</t>
    </rPh>
    <phoneticPr fontId="1"/>
  </si>
  <si>
    <t>※Ｂ’には、Ｂ②のうち記載要領８③・④･⑤･⑥･⑦に該当するものを計上</t>
  </si>
  <si>
    <t>下水道事業債（特別措置分）の償還に要する経費</t>
    <rPh sb="0" eb="3">
      <t>ゲスイドウ</t>
    </rPh>
    <rPh sb="3" eb="5">
      <t>ジギョウ</t>
    </rPh>
    <rPh sb="5" eb="6">
      <t>サイ</t>
    </rPh>
    <rPh sb="7" eb="9">
      <t>トクベツ</t>
    </rPh>
    <rPh sb="9" eb="11">
      <t>ソチ</t>
    </rPh>
    <rPh sb="11" eb="12">
      <t>ブン</t>
    </rPh>
    <rPh sb="14" eb="16">
      <t>ショウカン</t>
    </rPh>
    <rPh sb="17" eb="18">
      <t>ヨウ</t>
    </rPh>
    <rPh sb="20" eb="22">
      <t>ケイヒ</t>
    </rPh>
    <phoneticPr fontId="1"/>
  </si>
  <si>
    <t>軌道撤去及び路面復旧等に要する経費</t>
    <rPh sb="0" eb="2">
      <t>キドウ</t>
    </rPh>
    <rPh sb="2" eb="4">
      <t>テッキョ</t>
    </rPh>
    <rPh sb="4" eb="5">
      <t>オヨ</t>
    </rPh>
    <rPh sb="6" eb="8">
      <t>ロメン</t>
    </rPh>
    <rPh sb="8" eb="10">
      <t>フッキュウ</t>
    </rPh>
    <rPh sb="10" eb="11">
      <t>トウ</t>
    </rPh>
    <rPh sb="12" eb="13">
      <t>ヨウ</t>
    </rPh>
    <rPh sb="15" eb="17">
      <t>ケイヒ</t>
    </rPh>
    <phoneticPr fontId="1"/>
  </si>
  <si>
    <t>※A①については、次のとおり計上する。
A①≧G→G
A①＜G→A①</t>
    <phoneticPr fontId="1"/>
  </si>
  <si>
    <t>Ｃ①＝
Y－（Ｂ②＋Ａ②）</t>
    <phoneticPr fontId="1"/>
  </si>
  <si>
    <t>Ｂ’</t>
    <phoneticPr fontId="1"/>
  </si>
  <si>
    <t>J=Ｇ＋Ｈ（-Ｋ）-Z</t>
    <phoneticPr fontId="1"/>
  </si>
  <si>
    <t>※元利償還金又は減価償却費に充てることが協定書等において確認できるものに限る。</t>
    <phoneticPr fontId="1"/>
  </si>
  <si>
    <t>＜元利償還金に対する繰出基準額＞</t>
    <phoneticPr fontId="1"/>
  </si>
  <si>
    <t>＜上水道事業＞</t>
    <phoneticPr fontId="1"/>
  </si>
  <si>
    <t>地下高速鉄道の緊急整備に要する経費</t>
    <phoneticPr fontId="1"/>
  </si>
  <si>
    <t>地方空港アクセス鉄道の整備に要する経費</t>
    <phoneticPr fontId="1"/>
  </si>
  <si>
    <t>地下高速鉄道の利子負担の軽減に要する経費</t>
    <phoneticPr fontId="1"/>
  </si>
  <si>
    <t>病院の建設改良に要する経費</t>
    <phoneticPr fontId="1"/>
  </si>
  <si>
    <t>救急医療の確保に要する経費</t>
    <phoneticPr fontId="1"/>
  </si>
  <si>
    <t>簡易水道の建設改良に要する経費</t>
    <phoneticPr fontId="1"/>
  </si>
  <si>
    <t>簡易水道未普及解消緊急対策事業に要する経費</t>
    <phoneticPr fontId="1"/>
  </si>
  <si>
    <t>市場の建設改良に要する経費</t>
    <phoneticPr fontId="1"/>
  </si>
  <si>
    <t>※Ｂ’には、Ｂ②のうち記載要領８③・④･⑤･⑥･⑦に該当するものを計上</t>
    <phoneticPr fontId="1"/>
  </si>
  <si>
    <t>（単位：千円）</t>
    <phoneticPr fontId="1"/>
  </si>
  <si>
    <t xml:space="preserve">   基礎年金拠出金にかかる公的負担に要する経費、地方公営企業職員に係る児童手当に要する経費、共済追加費用の負担に要する経費</t>
    <rPh sb="36" eb="38">
      <t>ジドウ</t>
    </rPh>
    <phoneticPr fontId="1"/>
  </si>
  <si>
    <t>　予算の積算資料等の内部資料において確認できるものであればよいこと。　　</t>
    <phoneticPr fontId="1"/>
  </si>
  <si>
    <t>⑤　確認できる資料名を”予算書・決算書等における位置づけ”の欄に、記入すること。</t>
    <phoneticPr fontId="1"/>
  </si>
  <si>
    <t>Ｂ</t>
    <phoneticPr fontId="1"/>
  </si>
  <si>
    <t>Ｃ①＝Ｘ－（Ａ＋Ｂ）</t>
    <phoneticPr fontId="1"/>
  </si>
  <si>
    <t>Ｃ②＝Ｙ－Ａ</t>
    <phoneticPr fontId="1"/>
  </si>
  <si>
    <t xml:space="preserve">   基礎年金拠出金にかかる公的負担に要する経費、地方公営企業職員に係る児童手当に要する経費、共済追加費用の負担に要する経費</t>
    <rPh sb="36" eb="38">
      <t>ジドウ</t>
    </rPh>
    <rPh sb="38" eb="40">
      <t>テアテ</t>
    </rPh>
    <phoneticPr fontId="1"/>
  </si>
  <si>
    <t>地方公営企業法の適用に要する経費</t>
    <rPh sb="0" eb="2">
      <t>チホウ</t>
    </rPh>
    <rPh sb="2" eb="4">
      <t>コウエイ</t>
    </rPh>
    <rPh sb="4" eb="6">
      <t>キギョウ</t>
    </rPh>
    <rPh sb="6" eb="7">
      <t>ホウ</t>
    </rPh>
    <rPh sb="8" eb="10">
      <t>テキヨウ</t>
    </rPh>
    <rPh sb="11" eb="12">
      <t>ヨウ</t>
    </rPh>
    <rPh sb="14" eb="16">
      <t>ケイヒ</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</si>
  <si>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</si>
  <si>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</si>
  <si>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</si>
  <si>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</si>
  <si>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</si>
  <si>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</si>
  <si>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</si>
  <si>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</si>
  <si>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</si>
  <si>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</si>
  <si>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</si>
  <si>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積立不足額を考慮して算定した額（３①表「エ」欄の数値を転記）</t>
    <rPh sb="0" eb="2">
      <t>ツミタテ</t>
    </rPh>
    <rPh sb="2" eb="4">
      <t>ブソク</t>
    </rPh>
    <rPh sb="4" eb="5">
      <t>ガク</t>
    </rPh>
    <rPh sb="6" eb="8">
      <t>コウリョ</t>
    </rPh>
    <rPh sb="10" eb="12">
      <t>サンテイ</t>
    </rPh>
    <rPh sb="14" eb="15">
      <t>ガク</t>
    </rPh>
    <rPh sb="18" eb="19">
      <t>オモテ</t>
    </rPh>
    <rPh sb="22" eb="23">
      <t>ラン</t>
    </rPh>
    <rPh sb="24" eb="26">
      <t>スウチ</t>
    </rPh>
    <rPh sb="27" eb="29">
      <t>テンキ</t>
    </rPh>
    <phoneticPr fontId="1"/>
  </si>
  <si>
    <t>満期一括償還地方債の１年当たりの元金償還金に相当するもの（年度割相当額）（３①表「ウ」欄の数値を転記）</t>
    <rPh sb="0" eb="2">
      <t>マンキ</t>
    </rPh>
    <rPh sb="2" eb="4">
      <t>イッカツ</t>
    </rPh>
    <rPh sb="4" eb="6">
      <t>ショウカン</t>
    </rPh>
    <rPh sb="6" eb="9">
      <t>チホウサイ</t>
    </rPh>
    <rPh sb="11" eb="12">
      <t>ネン</t>
    </rPh>
    <rPh sb="12" eb="13">
      <t>ア</t>
    </rPh>
    <rPh sb="16" eb="18">
      <t>ガンキン</t>
    </rPh>
    <rPh sb="18" eb="21">
      <t>ショウカンキン</t>
    </rPh>
    <rPh sb="22" eb="24">
      <t>ソウトウ</t>
    </rPh>
    <rPh sb="29" eb="31">
      <t>ネンド</t>
    </rPh>
    <rPh sb="31" eb="32">
      <t>ワ</t>
    </rPh>
    <rPh sb="32" eb="35">
      <t>ソウトウガク</t>
    </rPh>
    <rPh sb="39" eb="40">
      <t>ヒョウ</t>
    </rPh>
    <rPh sb="43" eb="44">
      <t>ラン</t>
    </rPh>
    <rPh sb="45" eb="47">
      <t>スウチ</t>
    </rPh>
    <rPh sb="48" eb="50">
      <t>テンキ</t>
    </rPh>
    <phoneticPr fontId="1"/>
  </si>
  <si>
    <t>一部事務組合等の起こした地方債に充てたと認められる補助金又は負担金</t>
    <rPh sb="0" eb="2">
      <t>イチブ</t>
    </rPh>
    <rPh sb="2" eb="4">
      <t>ジム</t>
    </rPh>
    <rPh sb="4" eb="6">
      <t>クミアイ</t>
    </rPh>
    <rPh sb="6" eb="7">
      <t>ナド</t>
    </rPh>
    <rPh sb="8" eb="9">
      <t>オ</t>
    </rPh>
    <rPh sb="12" eb="15">
      <t>チホウサイ</t>
    </rPh>
    <rPh sb="16" eb="17">
      <t>ア</t>
    </rPh>
    <rPh sb="20" eb="21">
      <t>ミト</t>
    </rPh>
    <rPh sb="25" eb="28">
      <t>ホジョキン</t>
    </rPh>
    <rPh sb="28" eb="29">
      <t>マタ</t>
    </rPh>
    <rPh sb="30" eb="33">
      <t>フタンキン</t>
    </rPh>
    <phoneticPr fontId="1"/>
  </si>
  <si>
    <t>公債費に準ずる債務負担行為に係るもの</t>
    <rPh sb="0" eb="3">
      <t>コウサイヒ</t>
    </rPh>
    <rPh sb="4" eb="5">
      <t>ジュン</t>
    </rPh>
    <rPh sb="7" eb="9">
      <t>サイム</t>
    </rPh>
    <rPh sb="9" eb="11">
      <t>フタン</t>
    </rPh>
    <rPh sb="11" eb="13">
      <t>コウイ</t>
    </rPh>
    <rPh sb="14" eb="15">
      <t>カカ</t>
    </rPh>
    <phoneticPr fontId="1"/>
  </si>
  <si>
    <t>一時借入金の利子</t>
    <rPh sb="0" eb="2">
      <t>イチジ</t>
    </rPh>
    <rPh sb="2" eb="4">
      <t>カリイレ</t>
    </rPh>
    <rPh sb="4" eb="5">
      <t>キン</t>
    </rPh>
    <rPh sb="6" eb="8">
      <t>リシ</t>
    </rPh>
    <phoneticPr fontId="1"/>
  </si>
  <si>
    <t>事業費補正により基準財政需要額に算入された公債費</t>
    <rPh sb="0" eb="3">
      <t>ジギョウヒ</t>
    </rPh>
    <rPh sb="3" eb="5">
      <t>ホセイ</t>
    </rPh>
    <rPh sb="8" eb="10">
      <t>キジュン</t>
    </rPh>
    <rPh sb="10" eb="12">
      <t>ザイセイ</t>
    </rPh>
    <rPh sb="12" eb="15">
      <t>ジュヨウガク</t>
    </rPh>
    <rPh sb="16" eb="18">
      <t>サンニュウ</t>
    </rPh>
    <rPh sb="21" eb="24">
      <t>コウサイヒ</t>
    </rPh>
    <phoneticPr fontId="1"/>
  </si>
  <si>
    <t>災害復旧費等に係る基準財政需要額</t>
    <rPh sb="0" eb="2">
      <t>サイガイ</t>
    </rPh>
    <rPh sb="2" eb="5">
      <t>フッキュウヒ</t>
    </rPh>
    <rPh sb="5" eb="6">
      <t>トウ</t>
    </rPh>
    <rPh sb="7" eb="8">
      <t>カカ</t>
    </rPh>
    <rPh sb="9" eb="11">
      <t>キジュン</t>
    </rPh>
    <rPh sb="11" eb="13">
      <t>ザイセイ</t>
    </rPh>
    <rPh sb="13" eb="16">
      <t>ジュヨウガク</t>
    </rPh>
    <phoneticPr fontId="1"/>
  </si>
  <si>
    <t>密度補正により基準財政需要額に算入された元利償還金及び準元利償還金(ただし、④～⑦に係るものは、地方債の元利償還額を基礎として算入されたものに限る)</t>
    <rPh sb="0" eb="2">
      <t>ミツド</t>
    </rPh>
    <rPh sb="2" eb="4">
      <t>ホセイ</t>
    </rPh>
    <rPh sb="7" eb="9">
      <t>キジュン</t>
    </rPh>
    <rPh sb="9" eb="11">
      <t>ザイセイ</t>
    </rPh>
    <rPh sb="11" eb="14">
      <t>ジュヨウガク</t>
    </rPh>
    <rPh sb="15" eb="17">
      <t>サンニュウ</t>
    </rPh>
    <rPh sb="20" eb="22">
      <t>ガンリ</t>
    </rPh>
    <rPh sb="22" eb="25">
      <t>ショウカンキン</t>
    </rPh>
    <rPh sb="25" eb="26">
      <t>オヨ</t>
    </rPh>
    <rPh sb="27" eb="28">
      <t>ジュン</t>
    </rPh>
    <rPh sb="28" eb="30">
      <t>ガンリ</t>
    </rPh>
    <rPh sb="30" eb="33">
      <t>ショウカンキン</t>
    </rPh>
    <rPh sb="42" eb="43">
      <t>カカ</t>
    </rPh>
    <rPh sb="48" eb="50">
      <t>チホウ</t>
    </rPh>
    <rPh sb="50" eb="51">
      <t>サイ</t>
    </rPh>
    <rPh sb="52" eb="54">
      <t>ガンリ</t>
    </rPh>
    <rPh sb="54" eb="57">
      <t>ショウカンガク</t>
    </rPh>
    <rPh sb="58" eb="60">
      <t>キソ</t>
    </rPh>
    <rPh sb="63" eb="65">
      <t>サンニュウ</t>
    </rPh>
    <rPh sb="71" eb="72">
      <t>カギ</t>
    </rPh>
    <phoneticPr fontId="1"/>
  </si>
  <si>
    <t>⑫</t>
    <phoneticPr fontId="1"/>
  </si>
  <si>
    <t>⑬</t>
    <phoneticPr fontId="1"/>
  </si>
  <si>
    <t>⑭</t>
    <phoneticPr fontId="1"/>
  </si>
  <si>
    <t>⑮</t>
    <phoneticPr fontId="1"/>
  </si>
  <si>
    <t>実質公債費比率（単年度）</t>
    <rPh sb="0" eb="2">
      <t>ジッシツ</t>
    </rPh>
    <rPh sb="2" eb="5">
      <t>コウサイヒ</t>
    </rPh>
    <rPh sb="5" eb="7">
      <t>ヒリツ</t>
    </rPh>
    <rPh sb="8" eb="11">
      <t>タンネンド</t>
    </rPh>
    <phoneticPr fontId="1"/>
  </si>
  <si>
    <t>実質公債費比率（３カ年平均）</t>
    <rPh sb="0" eb="2">
      <t>ジッシツ</t>
    </rPh>
    <rPh sb="2" eb="5">
      <t>コウサイヒ</t>
    </rPh>
    <rPh sb="5" eb="7">
      <t>ヒリツ</t>
    </rPh>
    <rPh sb="10" eb="11">
      <t>ネン</t>
    </rPh>
    <rPh sb="11" eb="13">
      <t>ヘイキン</t>
    </rPh>
    <phoneticPr fontId="1"/>
  </si>
  <si>
    <t>標準税収入額等</t>
    <rPh sb="0" eb="2">
      <t>ヒョウジュン</t>
    </rPh>
    <rPh sb="2" eb="4">
      <t>ゼイシュウ</t>
    </rPh>
    <rPh sb="5" eb="6">
      <t>ガク</t>
    </rPh>
    <rPh sb="6" eb="7">
      <t>トウ</t>
    </rPh>
    <phoneticPr fontId="1"/>
  </si>
  <si>
    <t>普通交付税額</t>
    <rPh sb="0" eb="2">
      <t>フツウ</t>
    </rPh>
    <rPh sb="2" eb="5">
      <t>コウフゼイ</t>
    </rPh>
    <rPh sb="5" eb="6">
      <t>ガク</t>
    </rPh>
    <phoneticPr fontId="1"/>
  </si>
  <si>
    <t>臨時財政対策債発行可能額</t>
    <rPh sb="0" eb="2">
      <t>リンジ</t>
    </rPh>
    <rPh sb="2" eb="4">
      <t>ザイセイ</t>
    </rPh>
    <rPh sb="4" eb="6">
      <t>タイサク</t>
    </rPh>
    <rPh sb="6" eb="7">
      <t>サイ</t>
    </rPh>
    <rPh sb="7" eb="9">
      <t>ハッコウ</t>
    </rPh>
    <rPh sb="9" eb="11">
      <t>カノウ</t>
    </rPh>
    <rPh sb="11" eb="12">
      <t>ガク</t>
    </rPh>
    <phoneticPr fontId="1"/>
  </si>
  <si>
    <r>
      <rPr>
        <sz val="11"/>
        <rFont val="ＭＳ 明朝"/>
        <family val="1"/>
        <charset val="128"/>
      </rPr>
      <t xml:space="preserve">地方財政法第５条の３第４項第１号の規定に基づき総務大臣が定める額
</t>
    </r>
    <r>
      <rPr>
        <sz val="10"/>
        <rFont val="ＭＳ 明朝"/>
        <family val="1"/>
        <charset val="128"/>
      </rPr>
      <t>（特別区のみ記入）</t>
    </r>
    <rPh sb="0" eb="2">
      <t>チホウ</t>
    </rPh>
    <rPh sb="2" eb="4">
      <t>ザイセイ</t>
    </rPh>
    <rPh sb="4" eb="5">
      <t>ホウ</t>
    </rPh>
    <rPh sb="5" eb="6">
      <t>ダイ</t>
    </rPh>
    <rPh sb="7" eb="8">
      <t>ジョウ</t>
    </rPh>
    <rPh sb="10" eb="11">
      <t>ダイ</t>
    </rPh>
    <rPh sb="12" eb="13">
      <t>コウ</t>
    </rPh>
    <rPh sb="13" eb="14">
      <t>ダイ</t>
    </rPh>
    <rPh sb="15" eb="16">
      <t>ゴウ</t>
    </rPh>
    <rPh sb="17" eb="19">
      <t>キテイ</t>
    </rPh>
    <rPh sb="20" eb="21">
      <t>モト</t>
    </rPh>
    <rPh sb="23" eb="25">
      <t>ソウム</t>
    </rPh>
    <rPh sb="25" eb="27">
      <t>ダイジン</t>
    </rPh>
    <rPh sb="28" eb="29">
      <t>サダ</t>
    </rPh>
    <rPh sb="31" eb="32">
      <t>ガク</t>
    </rPh>
    <rPh sb="34" eb="37">
      <t>トクベツク</t>
    </rPh>
    <rPh sb="39" eb="41">
      <t>キニュウ</t>
    </rPh>
    <phoneticPr fontId="1"/>
  </si>
  <si>
    <t>（参考）</t>
    <rPh sb="1" eb="3">
      <t>サンコウ</t>
    </rPh>
    <phoneticPr fontId="1"/>
  </si>
  <si>
    <t>⑥の内訳</t>
    <rPh sb="2" eb="4">
      <t>ウチワケ</t>
    </rPh>
    <phoneticPr fontId="1"/>
  </si>
  <si>
    <t>ＰＦＩ事業に係る債務負担行為に係るもの（省令第７条第１号）</t>
    <rPh sb="3" eb="5">
      <t>ジギョウ</t>
    </rPh>
    <rPh sb="6" eb="7">
      <t>カカ</t>
    </rPh>
    <rPh sb="8" eb="10">
      <t>サイム</t>
    </rPh>
    <rPh sb="10" eb="12">
      <t>フタン</t>
    </rPh>
    <rPh sb="12" eb="14">
      <t>コウイ</t>
    </rPh>
    <rPh sb="15" eb="16">
      <t>カカ</t>
    </rPh>
    <rPh sb="20" eb="22">
      <t>ショウレイ</t>
    </rPh>
    <rPh sb="22" eb="23">
      <t>ダイ</t>
    </rPh>
    <rPh sb="24" eb="25">
      <t>ジョウ</t>
    </rPh>
    <rPh sb="25" eb="26">
      <t>ダイ</t>
    </rPh>
    <rPh sb="27" eb="28">
      <t>ゴウ</t>
    </rPh>
    <phoneticPr fontId="1"/>
  </si>
  <si>
    <t>いわゆる五省協定等により、利便施設及び公共施設を買い取るために行った債務負担行為に係るもの（省令第７条第２号）</t>
    <rPh sb="4" eb="5">
      <t>5</t>
    </rPh>
    <rPh sb="5" eb="8">
      <t>ショウキョウテイ</t>
    </rPh>
    <rPh sb="8" eb="9">
      <t>ナド</t>
    </rPh>
    <rPh sb="13" eb="15">
      <t>リベン</t>
    </rPh>
    <rPh sb="15" eb="17">
      <t>シセツ</t>
    </rPh>
    <rPh sb="17" eb="18">
      <t>オヨ</t>
    </rPh>
    <rPh sb="19" eb="21">
      <t>コウキョウ</t>
    </rPh>
    <rPh sb="21" eb="23">
      <t>シセツ</t>
    </rPh>
    <rPh sb="24" eb="25">
      <t>カ</t>
    </rPh>
    <rPh sb="26" eb="27">
      <t>ト</t>
    </rPh>
    <rPh sb="31" eb="32">
      <t>オコナ</t>
    </rPh>
    <rPh sb="34" eb="36">
      <t>サイム</t>
    </rPh>
    <rPh sb="36" eb="38">
      <t>フタン</t>
    </rPh>
    <rPh sb="38" eb="40">
      <t>コウイ</t>
    </rPh>
    <rPh sb="41" eb="42">
      <t>カカ</t>
    </rPh>
    <rPh sb="46" eb="48">
      <t>ショウレイ</t>
    </rPh>
    <rPh sb="48" eb="49">
      <t>ダイ</t>
    </rPh>
    <rPh sb="50" eb="51">
      <t>ジョウ</t>
    </rPh>
    <rPh sb="51" eb="52">
      <t>ダイ</t>
    </rPh>
    <rPh sb="53" eb="54">
      <t>ゴウ</t>
    </rPh>
    <phoneticPr fontId="1"/>
  </si>
  <si>
    <t>国営土地改良事業並びに独立行政法人森林総合研究所、独立行政法人水資源機構及び独立行政法人環境再生保全機構の行う事業に対する負担金（省令第７条第３号）</t>
    <rPh sb="0" eb="2">
      <t>コクエイ</t>
    </rPh>
    <rPh sb="2" eb="4">
      <t>トチ</t>
    </rPh>
    <rPh sb="4" eb="6">
      <t>カイリョウ</t>
    </rPh>
    <rPh sb="6" eb="8">
      <t>ジギョウ</t>
    </rPh>
    <rPh sb="8" eb="9">
      <t>ナラ</t>
    </rPh>
    <rPh sb="11" eb="13">
      <t>ドクリツ</t>
    </rPh>
    <rPh sb="13" eb="15">
      <t>ギョウセイ</t>
    </rPh>
    <rPh sb="15" eb="17">
      <t>ホウジン</t>
    </rPh>
    <rPh sb="17" eb="19">
      <t>シンリン</t>
    </rPh>
    <rPh sb="19" eb="21">
      <t>ソウゴウ</t>
    </rPh>
    <rPh sb="21" eb="24">
      <t>ケンキュウジョ</t>
    </rPh>
    <rPh sb="25" eb="27">
      <t>ドクリツ</t>
    </rPh>
    <rPh sb="27" eb="29">
      <t>ギョウセイ</t>
    </rPh>
    <rPh sb="29" eb="31">
      <t>ホウジン</t>
    </rPh>
    <rPh sb="31" eb="32">
      <t>ミズ</t>
    </rPh>
    <rPh sb="32" eb="34">
      <t>シゲン</t>
    </rPh>
    <rPh sb="34" eb="36">
      <t>キコウ</t>
    </rPh>
    <rPh sb="36" eb="37">
      <t>オヨ</t>
    </rPh>
    <rPh sb="38" eb="40">
      <t>ドクリツ</t>
    </rPh>
    <rPh sb="40" eb="42">
      <t>ギョウセイ</t>
    </rPh>
    <rPh sb="42" eb="44">
      <t>ホウジン</t>
    </rPh>
    <rPh sb="44" eb="46">
      <t>カンキョウ</t>
    </rPh>
    <rPh sb="46" eb="48">
      <t>サイセイ</t>
    </rPh>
    <rPh sb="48" eb="50">
      <t>ホゼン</t>
    </rPh>
    <rPh sb="50" eb="52">
      <t>キコウ</t>
    </rPh>
    <rPh sb="53" eb="54">
      <t>オコナ</t>
    </rPh>
    <rPh sb="55" eb="57">
      <t>ジギョウ</t>
    </rPh>
    <rPh sb="58" eb="59">
      <t>タイ</t>
    </rPh>
    <rPh sb="61" eb="64">
      <t>フタンキン</t>
    </rPh>
    <rPh sb="65" eb="67">
      <t>ショウレイ</t>
    </rPh>
    <rPh sb="67" eb="68">
      <t>ダイ</t>
    </rPh>
    <rPh sb="69" eb="70">
      <t>ジョウ</t>
    </rPh>
    <rPh sb="70" eb="71">
      <t>ダイ</t>
    </rPh>
    <rPh sb="72" eb="73">
      <t>ゴウ</t>
    </rPh>
    <phoneticPr fontId="1"/>
  </si>
  <si>
    <t>地方公務員等共済組合が建設した職員住宅等の無償譲渡を受けるために支払う賃借料（省令第７条第４号）</t>
    <rPh sb="0" eb="2">
      <t>チホウ</t>
    </rPh>
    <rPh sb="2" eb="5">
      <t>コウムイン</t>
    </rPh>
    <rPh sb="5" eb="6">
      <t>ナド</t>
    </rPh>
    <rPh sb="6" eb="8">
      <t>キョウサイ</t>
    </rPh>
    <rPh sb="8" eb="10">
      <t>クミアイ</t>
    </rPh>
    <rPh sb="11" eb="13">
      <t>ケンセツ</t>
    </rPh>
    <rPh sb="15" eb="17">
      <t>ショクイン</t>
    </rPh>
    <rPh sb="17" eb="19">
      <t>ジュウタク</t>
    </rPh>
    <rPh sb="19" eb="20">
      <t>ナド</t>
    </rPh>
    <rPh sb="21" eb="23">
      <t>ムショウ</t>
    </rPh>
    <rPh sb="23" eb="25">
      <t>ジョウト</t>
    </rPh>
    <rPh sb="26" eb="27">
      <t>ウ</t>
    </rPh>
    <rPh sb="32" eb="34">
      <t>シハラ</t>
    </rPh>
    <rPh sb="35" eb="38">
      <t>チンシャクリョウ</t>
    </rPh>
    <rPh sb="39" eb="41">
      <t>ショウレイ</t>
    </rPh>
    <rPh sb="41" eb="42">
      <t>ダイ</t>
    </rPh>
    <rPh sb="43" eb="44">
      <t>ジョウ</t>
    </rPh>
    <rPh sb="44" eb="45">
      <t>ダイ</t>
    </rPh>
    <rPh sb="46" eb="47">
      <t>ゴウ</t>
    </rPh>
    <phoneticPr fontId="1"/>
  </si>
  <si>
    <t>社会福祉法人が施設の建設のために借り入れた借入金の償還に対する補助（省令第７条第５号）</t>
    <rPh sb="28" eb="29">
      <t>タイ</t>
    </rPh>
    <rPh sb="34" eb="36">
      <t>ショウレイ</t>
    </rPh>
    <rPh sb="36" eb="37">
      <t>ダイ</t>
    </rPh>
    <rPh sb="38" eb="39">
      <t>ジョウ</t>
    </rPh>
    <rPh sb="39" eb="40">
      <t>ダイ</t>
    </rPh>
    <rPh sb="41" eb="42">
      <t>ゴウ</t>
    </rPh>
    <phoneticPr fontId="1"/>
  </si>
  <si>
    <t>損失補償又は保証に係る債務の履行に要する経費の支出（省令第７条第６号）</t>
    <rPh sb="26" eb="28">
      <t>ショウレイ</t>
    </rPh>
    <rPh sb="28" eb="29">
      <t>ダイ</t>
    </rPh>
    <rPh sb="30" eb="31">
      <t>ジョウ</t>
    </rPh>
    <rPh sb="31" eb="32">
      <t>ダイ</t>
    </rPh>
    <rPh sb="33" eb="34">
      <t>ゴウ</t>
    </rPh>
    <phoneticPr fontId="1"/>
  </si>
  <si>
    <t>地方公共団体以外の者の債務を引き受けた場合における当該債務の履行に要する経費の支出（省令第７条第７号）</t>
    <rPh sb="42" eb="44">
      <t>ショウレイ</t>
    </rPh>
    <rPh sb="44" eb="45">
      <t>ダイ</t>
    </rPh>
    <rPh sb="46" eb="47">
      <t>ジョウ</t>
    </rPh>
    <rPh sb="47" eb="48">
      <t>ダイ</t>
    </rPh>
    <rPh sb="49" eb="50">
      <t>ゴウ</t>
    </rPh>
    <phoneticPr fontId="1"/>
  </si>
  <si>
    <t>その他これらに準ずると認められるもの（省令第７条第８号）</t>
    <rPh sb="2" eb="3">
      <t>タ</t>
    </rPh>
    <rPh sb="7" eb="8">
      <t>ジュン</t>
    </rPh>
    <rPh sb="11" eb="12">
      <t>ミト</t>
    </rPh>
    <rPh sb="19" eb="21">
      <t>ショウレイ</t>
    </rPh>
    <rPh sb="21" eb="22">
      <t>ダイ</t>
    </rPh>
    <rPh sb="23" eb="24">
      <t>ジョウ</t>
    </rPh>
    <rPh sb="24" eb="25">
      <t>ダイ</t>
    </rPh>
    <rPh sb="26" eb="27">
      <t>ゴウ</t>
    </rPh>
    <phoneticPr fontId="1"/>
  </si>
  <si>
    <t>利子補給に係るもの（政令第12条第４号）</t>
    <rPh sb="0" eb="2">
      <t>リシ</t>
    </rPh>
    <rPh sb="2" eb="4">
      <t>ホキュウ</t>
    </rPh>
    <rPh sb="5" eb="6">
      <t>カカ</t>
    </rPh>
    <rPh sb="10" eb="12">
      <t>セイレイ</t>
    </rPh>
    <rPh sb="12" eb="13">
      <t>ダイ</t>
    </rPh>
    <rPh sb="15" eb="16">
      <t>ジョウ</t>
    </rPh>
    <rPh sb="16" eb="17">
      <t>ダイ</t>
    </rPh>
    <rPh sb="18" eb="19">
      <t>ゴウ</t>
    </rPh>
    <phoneticPr fontId="1"/>
  </si>
  <si>
    <t>３①表　実質公債費比率の状況（満期一括償還地方債関係）</t>
    <rPh sb="2" eb="3">
      <t>ヒョウ</t>
    </rPh>
    <rPh sb="4" eb="6">
      <t>ジッシツ</t>
    </rPh>
    <rPh sb="6" eb="9">
      <t>コウサイヒ</t>
    </rPh>
    <rPh sb="9" eb="11">
      <t>ヒリツ</t>
    </rPh>
    <rPh sb="12" eb="14">
      <t>ジョウキョウ</t>
    </rPh>
    <rPh sb="15" eb="17">
      <t>マンキ</t>
    </rPh>
    <rPh sb="17" eb="19">
      <t>イッカツ</t>
    </rPh>
    <rPh sb="19" eb="21">
      <t>ショウカン</t>
    </rPh>
    <rPh sb="21" eb="24">
      <t>チホウサイ</t>
    </rPh>
    <rPh sb="24" eb="26">
      <t>カンケイ</t>
    </rPh>
    <phoneticPr fontId="1"/>
  </si>
  <si>
    <t>担当者名</t>
    <rPh sb="0" eb="4">
      <t>タントウシャメイ</t>
    </rPh>
    <phoneticPr fontId="1"/>
  </si>
  <si>
    <t>満期一括償還地方債（住民参加型市場公募債及び銀行等引受債を含む。）に係る発行額等（実額ベース）</t>
    <rPh sb="0" eb="2">
      <t>マンキ</t>
    </rPh>
    <rPh sb="2" eb="4">
      <t>イッカツ</t>
    </rPh>
    <rPh sb="4" eb="6">
      <t>ショウカン</t>
    </rPh>
    <rPh sb="6" eb="9">
      <t>チホウサイ</t>
    </rPh>
    <rPh sb="10" eb="12">
      <t>ジュウミン</t>
    </rPh>
    <rPh sb="12" eb="15">
      <t>サンカガタ</t>
    </rPh>
    <rPh sb="15" eb="17">
      <t>シジョウ</t>
    </rPh>
    <rPh sb="17" eb="19">
      <t>コウボ</t>
    </rPh>
    <rPh sb="19" eb="20">
      <t>サイ</t>
    </rPh>
    <rPh sb="20" eb="21">
      <t>オヨ</t>
    </rPh>
    <rPh sb="22" eb="24">
      <t>ギンコウ</t>
    </rPh>
    <rPh sb="24" eb="25">
      <t>トウ</t>
    </rPh>
    <rPh sb="25" eb="27">
      <t>ヒキウケ</t>
    </rPh>
    <rPh sb="27" eb="28">
      <t>サイ</t>
    </rPh>
    <rPh sb="29" eb="30">
      <t>フク</t>
    </rPh>
    <rPh sb="34" eb="35">
      <t>カカ</t>
    </rPh>
    <rPh sb="36" eb="39">
      <t>ハッコウガク</t>
    </rPh>
    <rPh sb="39" eb="40">
      <t>トウ</t>
    </rPh>
    <rPh sb="41" eb="42">
      <t>ジツ</t>
    </rPh>
    <rPh sb="42" eb="43">
      <t>ガク</t>
    </rPh>
    <phoneticPr fontId="1"/>
  </si>
  <si>
    <t>電話（直通）</t>
    <rPh sb="0" eb="2">
      <t>デンワ</t>
    </rPh>
    <rPh sb="3" eb="5">
      <t>チョクツウ</t>
    </rPh>
    <phoneticPr fontId="1"/>
  </si>
  <si>
    <r>
      <t>※一般会計等ベース</t>
    </r>
    <r>
      <rPr>
        <sz val="16"/>
        <rFont val="ＭＳ ゴシック"/>
        <family val="3"/>
        <charset val="128"/>
      </rPr>
      <t>（単位：特記がないものは千円、年）</t>
    </r>
    <rPh sb="1" eb="3">
      <t>イッパン</t>
    </rPh>
    <rPh sb="3" eb="5">
      <t>カイケイ</t>
    </rPh>
    <rPh sb="5" eb="6">
      <t>トウ</t>
    </rPh>
    <rPh sb="10" eb="12">
      <t>タンイ</t>
    </rPh>
    <rPh sb="13" eb="15">
      <t>トッキ</t>
    </rPh>
    <rPh sb="21" eb="22">
      <t>セン</t>
    </rPh>
    <rPh sb="22" eb="23">
      <t>エン</t>
    </rPh>
    <rPh sb="24" eb="25">
      <t>ネン</t>
    </rPh>
    <phoneticPr fontId="1"/>
  </si>
  <si>
    <t>e-mail</t>
    <phoneticPr fontId="1"/>
  </si>
  <si>
    <t>１．</t>
    <phoneticPr fontId="1"/>
  </si>
  <si>
    <t>算定対象年度の前年度末における満期一括償還債の状況</t>
    <rPh sb="0" eb="2">
      <t>サンテイ</t>
    </rPh>
    <rPh sb="2" eb="4">
      <t>タイショウ</t>
    </rPh>
    <rPh sb="4" eb="6">
      <t>ネンド</t>
    </rPh>
    <rPh sb="7" eb="10">
      <t>ゼンネンド</t>
    </rPh>
    <rPh sb="10" eb="11">
      <t>マツ</t>
    </rPh>
    <rPh sb="15" eb="17">
      <t>マンキ</t>
    </rPh>
    <rPh sb="17" eb="19">
      <t>イッカツ</t>
    </rPh>
    <rPh sb="19" eb="21">
      <t>ショウカン</t>
    </rPh>
    <rPh sb="21" eb="22">
      <t>サイ</t>
    </rPh>
    <rPh sb="23" eb="25">
      <t>ジョウキョウ</t>
    </rPh>
    <phoneticPr fontId="1"/>
  </si>
  <si>
    <t>算定対象年度</t>
    <rPh sb="0" eb="2">
      <t>サンテイ</t>
    </rPh>
    <rPh sb="2" eb="4">
      <t>タイショウ</t>
    </rPh>
    <rPh sb="4" eb="6">
      <t>ネンド</t>
    </rPh>
    <phoneticPr fontId="1"/>
  </si>
  <si>
    <t>部分のみ記入</t>
  </si>
  <si>
    <t>(1)　満期一括償還方式により新発債を発行したもの</t>
    <rPh sb="4" eb="6">
      <t>マンキ</t>
    </rPh>
    <rPh sb="6" eb="8">
      <t>イッカツ</t>
    </rPh>
    <rPh sb="8" eb="10">
      <t>ショウカン</t>
    </rPh>
    <rPh sb="10" eb="12">
      <t>ホウシキ</t>
    </rPh>
    <rPh sb="15" eb="16">
      <t>シン</t>
    </rPh>
    <rPh sb="16" eb="17">
      <t>パツ</t>
    </rPh>
    <rPh sb="17" eb="18">
      <t>サイ</t>
    </rPh>
    <rPh sb="19" eb="21">
      <t>ハッコウ</t>
    </rPh>
    <phoneticPr fontId="1"/>
  </si>
  <si>
    <t>①銘柄名</t>
    <rPh sb="1" eb="3">
      <t>メイガラ</t>
    </rPh>
    <rPh sb="3" eb="4">
      <t>メイ</t>
    </rPh>
    <phoneticPr fontId="1"/>
  </si>
  <si>
    <t>②発行年度</t>
    <rPh sb="1" eb="3">
      <t>ハッコウ</t>
    </rPh>
    <rPh sb="3" eb="5">
      <t>ネンド</t>
    </rPh>
    <phoneticPr fontId="1"/>
  </si>
  <si>
    <t>③当初発行額</t>
    <rPh sb="1" eb="3">
      <t>トウショ</t>
    </rPh>
    <rPh sb="3" eb="6">
      <t>ハッコウガク</t>
    </rPh>
    <phoneticPr fontId="1"/>
  </si>
  <si>
    <t>④当初発行額×1/30</t>
    <phoneticPr fontId="1"/>
  </si>
  <si>
    <t>⑤経過年数</t>
    <phoneticPr fontId="1"/>
  </si>
  <si>
    <t>⑥　④×⑤</t>
    <phoneticPr fontId="1"/>
  </si>
  <si>
    <t>⑦直近の借換年度</t>
    <rPh sb="1" eb="3">
      <t>チョッキン</t>
    </rPh>
    <rPh sb="4" eb="6">
      <t>カリカエ</t>
    </rPh>
    <rPh sb="6" eb="8">
      <t>ネンド</t>
    </rPh>
    <phoneticPr fontId="1"/>
  </si>
  <si>
    <t>⑧直近借換債発行上限年数</t>
    <rPh sb="1" eb="3">
      <t>チョッキン</t>
    </rPh>
    <rPh sb="3" eb="5">
      <t>カリカエ</t>
    </rPh>
    <rPh sb="5" eb="6">
      <t>サイ</t>
    </rPh>
    <rPh sb="6" eb="8">
      <t>ハッコウ</t>
    </rPh>
    <rPh sb="8" eb="10">
      <t>ジョウゲン</t>
    </rPh>
    <rPh sb="10" eb="12">
      <t>ネンスウ</t>
    </rPh>
    <phoneticPr fontId="1"/>
  </si>
  <si>
    <t>⑨直近借換債発行額</t>
    <rPh sb="1" eb="3">
      <t>チョッキン</t>
    </rPh>
    <rPh sb="3" eb="5">
      <t>カリカエ</t>
    </rPh>
    <rPh sb="5" eb="6">
      <t>サイ</t>
    </rPh>
    <rPh sb="6" eb="9">
      <t>ハッコウガク</t>
    </rPh>
    <phoneticPr fontId="1"/>
  </si>
  <si>
    <t>⑩直近借換時実質償還額</t>
    <rPh sb="1" eb="3">
      <t>チョッキン</t>
    </rPh>
    <rPh sb="3" eb="5">
      <t>カリカエ</t>
    </rPh>
    <rPh sb="5" eb="6">
      <t>ジ</t>
    </rPh>
    <rPh sb="6" eb="8">
      <t>ジッシツ</t>
    </rPh>
    <rPh sb="8" eb="11">
      <t>ショウカンガク</t>
    </rPh>
    <phoneticPr fontId="1"/>
  </si>
  <si>
    <t>⑪ ⑨×1/⑧</t>
    <phoneticPr fontId="1"/>
  </si>
  <si>
    <t>⑫直近借換後経過年数</t>
    <rPh sb="1" eb="3">
      <t>チョッキン</t>
    </rPh>
    <rPh sb="3" eb="5">
      <t>カリカエ</t>
    </rPh>
    <rPh sb="5" eb="6">
      <t>ゴ</t>
    </rPh>
    <phoneticPr fontId="1"/>
  </si>
  <si>
    <t>⑬　⑪×⑫</t>
    <phoneticPr fontId="1"/>
  </si>
  <si>
    <t>⑭　年度割相当額（④（新発債）又は⑪（借換債））</t>
    <rPh sb="2" eb="4">
      <t>ネンド</t>
    </rPh>
    <rPh sb="4" eb="5">
      <t>ワリ</t>
    </rPh>
    <rPh sb="5" eb="8">
      <t>ソウトウガク</t>
    </rPh>
    <rPh sb="11" eb="12">
      <t>シン</t>
    </rPh>
    <rPh sb="12" eb="14">
      <t>ハツサイ</t>
    </rPh>
    <rPh sb="15" eb="16">
      <t>マタ</t>
    </rPh>
    <rPh sb="19" eb="21">
      <t>カリカエ</t>
    </rPh>
    <rPh sb="21" eb="22">
      <t>サイ</t>
    </rPh>
    <phoneticPr fontId="1"/>
  </si>
  <si>
    <t>⑮　減債基金積立相当額（年度割相当額累計）</t>
    <rPh sb="2" eb="4">
      <t>ゲンサイ</t>
    </rPh>
    <rPh sb="4" eb="6">
      <t>キキン</t>
    </rPh>
    <rPh sb="6" eb="7">
      <t>ツ</t>
    </rPh>
    <rPh sb="7" eb="8">
      <t>タ</t>
    </rPh>
    <rPh sb="8" eb="11">
      <t>ソウトウガク</t>
    </rPh>
    <rPh sb="12" eb="14">
      <t>ネンド</t>
    </rPh>
    <rPh sb="14" eb="15">
      <t>ワリ</t>
    </rPh>
    <rPh sb="15" eb="18">
      <t>ソウトウガク</t>
    </rPh>
    <rPh sb="18" eb="20">
      <t>ルイケイ</t>
    </rPh>
    <phoneticPr fontId="1"/>
  </si>
  <si>
    <r>
      <t>⑮’　減債基金積立相当額</t>
    </r>
    <r>
      <rPr>
        <sz val="10"/>
        <rFont val="ＭＳ ゴシック"/>
        <family val="3"/>
        <charset val="128"/>
      </rPr>
      <t>（前年度末年度割相当額累計）</t>
    </r>
    <rPh sb="3" eb="5">
      <t>ゲンサイ</t>
    </rPh>
    <rPh sb="5" eb="7">
      <t>キキン</t>
    </rPh>
    <rPh sb="7" eb="8">
      <t>ツ</t>
    </rPh>
    <rPh sb="8" eb="9">
      <t>タ</t>
    </rPh>
    <rPh sb="9" eb="12">
      <t>ソウトウガク</t>
    </rPh>
    <rPh sb="13" eb="16">
      <t>ゼンネンド</t>
    </rPh>
    <rPh sb="16" eb="17">
      <t>マツ</t>
    </rPh>
    <rPh sb="17" eb="19">
      <t>ネンド</t>
    </rPh>
    <rPh sb="19" eb="20">
      <t>ワリ</t>
    </rPh>
    <rPh sb="20" eb="23">
      <t>ソウトウガク</t>
    </rPh>
    <rPh sb="23" eb="25">
      <t>ルイケイ</t>
    </rPh>
    <phoneticPr fontId="1"/>
  </si>
  <si>
    <t>備考</t>
    <rPh sb="0" eb="2">
      <t>ビコウ</t>
    </rPh>
    <phoneticPr fontId="1"/>
  </si>
  <si>
    <t>例）H12年度発行の場合→「12」と記入</t>
    <phoneticPr fontId="1"/>
  </si>
  <si>
    <t>借換えを行っていない場合の年度割相当額</t>
    <rPh sb="0" eb="2">
      <t>カリカ</t>
    </rPh>
    <rPh sb="4" eb="5">
      <t>オコナ</t>
    </rPh>
    <rPh sb="10" eb="12">
      <t>バアイ</t>
    </rPh>
    <rPh sb="13" eb="15">
      <t>ネンド</t>
    </rPh>
    <rPh sb="15" eb="16">
      <t>ワリ</t>
    </rPh>
    <rPh sb="16" eb="18">
      <t>ソウトウ</t>
    </rPh>
    <rPh sb="18" eb="19">
      <t>ガク</t>
    </rPh>
    <phoneticPr fontId="1"/>
  </si>
  <si>
    <t>借換えを行っていない場合の年度割相当額累計</t>
    <rPh sb="0" eb="2">
      <t>カリカ</t>
    </rPh>
    <rPh sb="4" eb="5">
      <t>オコナ</t>
    </rPh>
    <rPh sb="10" eb="12">
      <t>バアイ</t>
    </rPh>
    <rPh sb="13" eb="15">
      <t>ネンド</t>
    </rPh>
    <rPh sb="15" eb="16">
      <t>ワリ</t>
    </rPh>
    <rPh sb="16" eb="18">
      <t>ソウトウ</t>
    </rPh>
    <rPh sb="18" eb="19">
      <t>ガク</t>
    </rPh>
    <rPh sb="19" eb="21">
      <t>ルイケイ</t>
    </rPh>
    <phoneticPr fontId="1"/>
  </si>
  <si>
    <t>前年度までに行った借換えのみ記載</t>
    <rPh sb="0" eb="3">
      <t>ゼンネンド</t>
    </rPh>
    <rPh sb="6" eb="7">
      <t>オコナ</t>
    </rPh>
    <rPh sb="9" eb="11">
      <t>カリカ</t>
    </rPh>
    <rPh sb="14" eb="16">
      <t>キサイ</t>
    </rPh>
    <phoneticPr fontId="1"/>
  </si>
  <si>
    <t>30年－直近の借換えまでの経過年数</t>
    <rPh sb="2" eb="3">
      <t>ネン</t>
    </rPh>
    <rPh sb="4" eb="6">
      <t>チョッキン</t>
    </rPh>
    <rPh sb="7" eb="9">
      <t>カリカ</t>
    </rPh>
    <rPh sb="13" eb="15">
      <t>ケイカ</t>
    </rPh>
    <rPh sb="15" eb="17">
      <t>ネンスウ</t>
    </rPh>
    <phoneticPr fontId="1"/>
  </si>
  <si>
    <t>③－⑨</t>
    <phoneticPr fontId="1"/>
  </si>
  <si>
    <t>直近借換後の年度割相当額</t>
    <rPh sb="0" eb="2">
      <t>チョッキン</t>
    </rPh>
    <rPh sb="2" eb="4">
      <t>カリカエ</t>
    </rPh>
    <rPh sb="4" eb="5">
      <t>ゴ</t>
    </rPh>
    <rPh sb="6" eb="8">
      <t>ネンド</t>
    </rPh>
    <rPh sb="8" eb="9">
      <t>ワリ</t>
    </rPh>
    <rPh sb="9" eb="11">
      <t>ソウトウ</t>
    </rPh>
    <rPh sb="11" eb="12">
      <t>ガク</t>
    </rPh>
    <phoneticPr fontId="1"/>
  </si>
  <si>
    <t>直近借換後の年度割相当額累計</t>
    <rPh sb="0" eb="2">
      <t>チョッキン</t>
    </rPh>
    <rPh sb="2" eb="4">
      <t>カリカエ</t>
    </rPh>
    <rPh sb="4" eb="5">
      <t>ゴ</t>
    </rPh>
    <rPh sb="6" eb="8">
      <t>ネンド</t>
    </rPh>
    <rPh sb="8" eb="9">
      <t>ワリ</t>
    </rPh>
    <rPh sb="9" eb="11">
      <t>ソウトウ</t>
    </rPh>
    <rPh sb="11" eb="12">
      <t>ガク</t>
    </rPh>
    <rPh sb="12" eb="14">
      <t>ルイケイ</t>
    </rPh>
    <phoneticPr fontId="1"/>
  </si>
  <si>
    <t>⑥（新発債）又は⑬（借換債）</t>
    <rPh sb="2" eb="4">
      <t>シンパツ</t>
    </rPh>
    <rPh sb="4" eb="5">
      <t>サイ</t>
    </rPh>
    <rPh sb="6" eb="7">
      <t>マタ</t>
    </rPh>
    <rPh sb="10" eb="12">
      <t>カリカエ</t>
    </rPh>
    <rPh sb="12" eb="13">
      <t>サイ</t>
    </rPh>
    <phoneticPr fontId="1"/>
  </si>
  <si>
    <t>(2)　定時償還方式により発行し、満期一括償還方式で借り換えたもの</t>
    <rPh sb="4" eb="6">
      <t>テイジ</t>
    </rPh>
    <rPh sb="6" eb="8">
      <t>ショウカン</t>
    </rPh>
    <rPh sb="8" eb="10">
      <t>ホウシキ</t>
    </rPh>
    <rPh sb="17" eb="19">
      <t>マンキ</t>
    </rPh>
    <rPh sb="19" eb="21">
      <t>イッカツ</t>
    </rPh>
    <rPh sb="21" eb="23">
      <t>ショウカン</t>
    </rPh>
    <rPh sb="23" eb="25">
      <t>ホウシキ</t>
    </rPh>
    <rPh sb="26" eb="27">
      <t>カ</t>
    </rPh>
    <rPh sb="28" eb="29">
      <t>カ</t>
    </rPh>
    <phoneticPr fontId="1"/>
  </si>
  <si>
    <t>（単位：千円、年）</t>
    <rPh sb="1" eb="3">
      <t>タンイ</t>
    </rPh>
    <rPh sb="4" eb="5">
      <t>セン</t>
    </rPh>
    <rPh sb="5" eb="6">
      <t>エン</t>
    </rPh>
    <rPh sb="7" eb="8">
      <t>ネン</t>
    </rPh>
    <phoneticPr fontId="1"/>
  </si>
  <si>
    <t>⑯銘柄名</t>
    <rPh sb="1" eb="3">
      <t>メイガラ</t>
    </rPh>
    <rPh sb="3" eb="4">
      <t>メイ</t>
    </rPh>
    <phoneticPr fontId="1"/>
  </si>
  <si>
    <t>⑯'（満期一括償還方式での）１回目借換債発行上限年数</t>
    <rPh sb="3" eb="5">
      <t>マンキ</t>
    </rPh>
    <rPh sb="5" eb="7">
      <t>イッカツ</t>
    </rPh>
    <rPh sb="7" eb="9">
      <t>ショウカン</t>
    </rPh>
    <rPh sb="9" eb="11">
      <t>ホウシキ</t>
    </rPh>
    <rPh sb="15" eb="17">
      <t>カイメ</t>
    </rPh>
    <rPh sb="17" eb="19">
      <t>カリカエ</t>
    </rPh>
    <rPh sb="19" eb="20">
      <t>サイ</t>
    </rPh>
    <rPh sb="20" eb="22">
      <t>ハッコウ</t>
    </rPh>
    <rPh sb="22" eb="24">
      <t>ジョウゲン</t>
    </rPh>
    <rPh sb="24" eb="26">
      <t>ネンスウ</t>
    </rPh>
    <phoneticPr fontId="1"/>
  </si>
  <si>
    <t>⑰1回目借換債発行年度</t>
    <rPh sb="2" eb="4">
      <t>カイメ</t>
    </rPh>
    <rPh sb="4" eb="7">
      <t>カリカエサイ</t>
    </rPh>
    <rPh sb="7" eb="9">
      <t>ハッコウ</t>
    </rPh>
    <rPh sb="9" eb="11">
      <t>ネンド</t>
    </rPh>
    <phoneticPr fontId="1"/>
  </si>
  <si>
    <t>⑱１回目借換債発行額</t>
    <rPh sb="2" eb="4">
      <t>カイメ</t>
    </rPh>
    <rPh sb="4" eb="6">
      <t>カリカエ</t>
    </rPh>
    <rPh sb="6" eb="7">
      <t>サイ</t>
    </rPh>
    <rPh sb="7" eb="9">
      <t>ハッコウ</t>
    </rPh>
    <rPh sb="9" eb="10">
      <t>ガク</t>
    </rPh>
    <phoneticPr fontId="1"/>
  </si>
  <si>
    <t>⑲　⑱/⑯'</t>
    <phoneticPr fontId="1"/>
  </si>
  <si>
    <t>⑳１回目借換後経過年数</t>
    <rPh sb="2" eb="4">
      <t>カイメ</t>
    </rPh>
    <rPh sb="4" eb="6">
      <t>カリカエ</t>
    </rPh>
    <rPh sb="6" eb="7">
      <t>ゴ</t>
    </rPh>
    <rPh sb="7" eb="9">
      <t>ケイカ</t>
    </rPh>
    <rPh sb="9" eb="11">
      <t>ネンスウ</t>
    </rPh>
    <phoneticPr fontId="1"/>
  </si>
  <si>
    <t>[21]　⑲×⑳</t>
    <phoneticPr fontId="1"/>
  </si>
  <si>
    <t>[22]直近の借換年度</t>
    <rPh sb="4" eb="6">
      <t>チョッキン</t>
    </rPh>
    <rPh sb="7" eb="9">
      <t>カリカエ</t>
    </rPh>
    <rPh sb="9" eb="11">
      <t>ネンド</t>
    </rPh>
    <phoneticPr fontId="1"/>
  </si>
  <si>
    <t>[23]直近借換債発行上限年数</t>
    <rPh sb="4" eb="6">
      <t>チョッキン</t>
    </rPh>
    <rPh sb="6" eb="8">
      <t>カリカエ</t>
    </rPh>
    <rPh sb="8" eb="9">
      <t>サイ</t>
    </rPh>
    <rPh sb="9" eb="11">
      <t>ハッコウ</t>
    </rPh>
    <rPh sb="11" eb="13">
      <t>ジョウゲン</t>
    </rPh>
    <rPh sb="13" eb="15">
      <t>ネンスウ</t>
    </rPh>
    <phoneticPr fontId="1"/>
  </si>
  <si>
    <t>[24]直近借換債発行額</t>
    <rPh sb="4" eb="6">
      <t>チョッキン</t>
    </rPh>
    <rPh sb="6" eb="8">
      <t>カリカエ</t>
    </rPh>
    <rPh sb="8" eb="9">
      <t>サイ</t>
    </rPh>
    <rPh sb="9" eb="12">
      <t>ハッコウガク</t>
    </rPh>
    <phoneticPr fontId="1"/>
  </si>
  <si>
    <t>[25]直近借換時実質償還額</t>
    <rPh sb="4" eb="6">
      <t>チョッキン</t>
    </rPh>
    <rPh sb="6" eb="8">
      <t>カリカエ</t>
    </rPh>
    <rPh sb="8" eb="9">
      <t>ジ</t>
    </rPh>
    <rPh sb="9" eb="11">
      <t>ジッシツ</t>
    </rPh>
    <rPh sb="11" eb="14">
      <t>ショウカンガク</t>
    </rPh>
    <phoneticPr fontId="1"/>
  </si>
  <si>
    <t>[26] [24]×1/[23]</t>
    <phoneticPr fontId="1"/>
  </si>
  <si>
    <t>[27]直近借換後経過年数</t>
    <rPh sb="4" eb="6">
      <t>チョッキン</t>
    </rPh>
    <rPh sb="6" eb="8">
      <t>カリカエ</t>
    </rPh>
    <rPh sb="8" eb="9">
      <t>ゴ</t>
    </rPh>
    <rPh sb="9" eb="11">
      <t>ケイカ</t>
    </rPh>
    <rPh sb="11" eb="13">
      <t>ネンスウ</t>
    </rPh>
    <phoneticPr fontId="1"/>
  </si>
  <si>
    <t>[28] [26]×[27]</t>
    <phoneticPr fontId="1"/>
  </si>
  <si>
    <t>[29]年度割相当額（⑲（１回目借換債）又は[26]（その他の借換債））</t>
    <rPh sb="4" eb="6">
      <t>ネンド</t>
    </rPh>
    <rPh sb="6" eb="7">
      <t>ワリ</t>
    </rPh>
    <rPh sb="7" eb="10">
      <t>ソウトウガク</t>
    </rPh>
    <rPh sb="14" eb="16">
      <t>カイメ</t>
    </rPh>
    <rPh sb="16" eb="18">
      <t>カリカエ</t>
    </rPh>
    <rPh sb="18" eb="19">
      <t>サイ</t>
    </rPh>
    <rPh sb="20" eb="21">
      <t>マタ</t>
    </rPh>
    <rPh sb="29" eb="30">
      <t>タ</t>
    </rPh>
    <rPh sb="31" eb="33">
      <t>カリカエ</t>
    </rPh>
    <rPh sb="33" eb="34">
      <t>サイ</t>
    </rPh>
    <phoneticPr fontId="1"/>
  </si>
  <si>
    <t>[30]減債基金積立相当額（年度割相当額累計）</t>
    <rPh sb="4" eb="6">
      <t>ゲンサイ</t>
    </rPh>
    <rPh sb="6" eb="8">
      <t>キキン</t>
    </rPh>
    <rPh sb="8" eb="9">
      <t>ツ</t>
    </rPh>
    <rPh sb="9" eb="10">
      <t>タ</t>
    </rPh>
    <rPh sb="10" eb="12">
      <t>ソウトウ</t>
    </rPh>
    <rPh sb="12" eb="13">
      <t>ガク</t>
    </rPh>
    <rPh sb="14" eb="16">
      <t>ネンド</t>
    </rPh>
    <rPh sb="16" eb="17">
      <t>ワリ</t>
    </rPh>
    <rPh sb="17" eb="20">
      <t>ソウトウガク</t>
    </rPh>
    <rPh sb="20" eb="22">
      <t>ルイケイ</t>
    </rPh>
    <phoneticPr fontId="1"/>
  </si>
  <si>
    <t>(30)’減債基金積立相当額（前年度末年度割相当額累計）</t>
    <rPh sb="5" eb="7">
      <t>ゲンサイ</t>
    </rPh>
    <rPh sb="7" eb="9">
      <t>キキン</t>
    </rPh>
    <rPh sb="9" eb="10">
      <t>ツ</t>
    </rPh>
    <rPh sb="10" eb="11">
      <t>タ</t>
    </rPh>
    <rPh sb="11" eb="14">
      <t>ソウトウガク</t>
    </rPh>
    <rPh sb="15" eb="18">
      <t>ゼンネンド</t>
    </rPh>
    <rPh sb="18" eb="19">
      <t>マツ</t>
    </rPh>
    <rPh sb="19" eb="21">
      <t>ネンド</t>
    </rPh>
    <rPh sb="21" eb="22">
      <t>ワリ</t>
    </rPh>
    <rPh sb="22" eb="25">
      <t>ソウトウガク</t>
    </rPh>
    <rPh sb="25" eb="27">
      <t>ルイケイ</t>
    </rPh>
    <phoneticPr fontId="1"/>
  </si>
  <si>
    <t>30年－借換までの経過年数</t>
    <rPh sb="2" eb="3">
      <t>ネン</t>
    </rPh>
    <rPh sb="4" eb="6">
      <t>カリカエ</t>
    </rPh>
    <rPh sb="9" eb="11">
      <t>ケイカ</t>
    </rPh>
    <rPh sb="11" eb="13">
      <t>ネンスウ</t>
    </rPh>
    <phoneticPr fontId="1"/>
  </si>
  <si>
    <t>1回目借換債発行後の年度割相当額</t>
    <rPh sb="1" eb="3">
      <t>カイメ</t>
    </rPh>
    <rPh sb="3" eb="6">
      <t>カリカエサイ</t>
    </rPh>
    <rPh sb="6" eb="8">
      <t>ハッコウ</t>
    </rPh>
    <rPh sb="8" eb="9">
      <t>ゴ</t>
    </rPh>
    <rPh sb="10" eb="12">
      <t>ネンド</t>
    </rPh>
    <rPh sb="12" eb="13">
      <t>ワリ</t>
    </rPh>
    <rPh sb="13" eb="15">
      <t>ソウトウ</t>
    </rPh>
    <rPh sb="15" eb="16">
      <t>ガク</t>
    </rPh>
    <phoneticPr fontId="1"/>
  </si>
  <si>
    <t>1回目借換債発行後の年度割相当額累計</t>
    <rPh sb="1" eb="3">
      <t>カイメ</t>
    </rPh>
    <rPh sb="3" eb="6">
      <t>カリカエサイ</t>
    </rPh>
    <rPh sb="6" eb="8">
      <t>ハッコウ</t>
    </rPh>
    <rPh sb="8" eb="9">
      <t>ゴ</t>
    </rPh>
    <rPh sb="10" eb="12">
      <t>ネンド</t>
    </rPh>
    <rPh sb="12" eb="13">
      <t>ワリ</t>
    </rPh>
    <rPh sb="13" eb="15">
      <t>ソウトウ</t>
    </rPh>
    <rPh sb="15" eb="16">
      <t>ガク</t>
    </rPh>
    <rPh sb="16" eb="18">
      <t>ルイケイ</t>
    </rPh>
    <phoneticPr fontId="1"/>
  </si>
  <si>
    <r>
      <t>前年度までに⑱以外の借換えがあればそのうち直近のものを記載</t>
    </r>
    <r>
      <rPr>
        <i/>
        <sz val="6"/>
        <rFont val="ＭＳ ゴシック"/>
        <family val="3"/>
        <charset val="128"/>
      </rPr>
      <t>（なければ空欄）</t>
    </r>
    <rPh sb="0" eb="3">
      <t>ゼンネンド</t>
    </rPh>
    <rPh sb="7" eb="9">
      <t>イガイ</t>
    </rPh>
    <rPh sb="10" eb="12">
      <t>カリカ</t>
    </rPh>
    <rPh sb="21" eb="23">
      <t>チョッキン</t>
    </rPh>
    <rPh sb="27" eb="29">
      <t>キサイ</t>
    </rPh>
    <rPh sb="34" eb="36">
      <t>クウラン</t>
    </rPh>
    <phoneticPr fontId="1"/>
  </si>
  <si>
    <t>⑯'の年数－直近の借換えまでの経過年数</t>
    <rPh sb="3" eb="5">
      <t>ネンスウ</t>
    </rPh>
    <rPh sb="6" eb="8">
      <t>チョッキン</t>
    </rPh>
    <rPh sb="9" eb="11">
      <t>カリカ</t>
    </rPh>
    <rPh sb="15" eb="17">
      <t>ケイカ</t>
    </rPh>
    <rPh sb="17" eb="19">
      <t>ネンスウ</t>
    </rPh>
    <phoneticPr fontId="1"/>
  </si>
  <si>
    <t>⑱－[24]</t>
    <phoneticPr fontId="1"/>
  </si>
  <si>
    <t>⑥（1回目借換債）又は⑬（その他の借換債）</t>
    <rPh sb="3" eb="5">
      <t>カイメ</t>
    </rPh>
    <rPh sb="5" eb="8">
      <t>カリカエサイ</t>
    </rPh>
    <rPh sb="9" eb="10">
      <t>マタ</t>
    </rPh>
    <rPh sb="15" eb="16">
      <t>タ</t>
    </rPh>
    <rPh sb="17" eb="19">
      <t>カリカエ</t>
    </rPh>
    <rPh sb="19" eb="20">
      <t>サイ</t>
    </rPh>
    <phoneticPr fontId="1"/>
  </si>
  <si>
    <t>２．</t>
    <phoneticPr fontId="1"/>
  </si>
  <si>
    <t>満期一括償還方式の地方債に係る実質償還額又は理論ベースの償還額のいずれか少ない額の合計</t>
    <phoneticPr fontId="1"/>
  </si>
  <si>
    <t>１．(1)の地方債のうち対象年度に償還期限が満了したもの</t>
    <rPh sb="6" eb="9">
      <t>チホウサイ</t>
    </rPh>
    <rPh sb="12" eb="14">
      <t>タイショウ</t>
    </rPh>
    <rPh sb="14" eb="16">
      <t>ネンド</t>
    </rPh>
    <rPh sb="17" eb="19">
      <t>ショウカン</t>
    </rPh>
    <rPh sb="19" eb="21">
      <t>キゲン</t>
    </rPh>
    <rPh sb="22" eb="24">
      <t>マンリョウ</t>
    </rPh>
    <phoneticPr fontId="1"/>
  </si>
  <si>
    <t>１．(2)の地方債のうち対象年度に償還期限が満了したもの</t>
    <rPh sb="6" eb="9">
      <t>チホウサイ</t>
    </rPh>
    <rPh sb="12" eb="14">
      <t>タイショウ</t>
    </rPh>
    <rPh sb="14" eb="16">
      <t>ネンド</t>
    </rPh>
    <rPh sb="17" eb="19">
      <t>ショウカン</t>
    </rPh>
    <rPh sb="19" eb="21">
      <t>キゲン</t>
    </rPh>
    <rPh sb="22" eb="24">
      <t>マンリョウ</t>
    </rPh>
    <phoneticPr fontId="1"/>
  </si>
  <si>
    <t>[31]実質償還額</t>
    <rPh sb="4" eb="6">
      <t>ジッシツ</t>
    </rPh>
    <rPh sb="6" eb="9">
      <t>ショウカンガク</t>
    </rPh>
    <phoneticPr fontId="1"/>
  </si>
  <si>
    <t>[32]理論ベースの償還額（＝⑮の数値）</t>
    <rPh sb="4" eb="6">
      <t>リロン</t>
    </rPh>
    <rPh sb="10" eb="13">
      <t>ショウカンガク</t>
    </rPh>
    <rPh sb="17" eb="19">
      <t>スウチ</t>
    </rPh>
    <phoneticPr fontId="1"/>
  </si>
  <si>
    <t>[31]か[32]のいずれか少ない額</t>
    <rPh sb="14" eb="15">
      <t>スク</t>
    </rPh>
    <rPh sb="17" eb="18">
      <t>ガク</t>
    </rPh>
    <phoneticPr fontId="1"/>
  </si>
  <si>
    <t>[33]実質償還額</t>
    <rPh sb="4" eb="6">
      <t>ジッシツ</t>
    </rPh>
    <rPh sb="6" eb="9">
      <t>ショウカンガク</t>
    </rPh>
    <phoneticPr fontId="1"/>
  </si>
  <si>
    <t>[34]理論ベースの償還額（＝[30]の数値）</t>
    <rPh sb="4" eb="6">
      <t>リロン</t>
    </rPh>
    <rPh sb="10" eb="13">
      <t>ショウカンガク</t>
    </rPh>
    <rPh sb="20" eb="22">
      <t>スウチ</t>
    </rPh>
    <phoneticPr fontId="1"/>
  </si>
  <si>
    <t>[33]か[34]のいずれか少ない額</t>
    <rPh sb="14" eb="15">
      <t>スク</t>
    </rPh>
    <rPh sb="17" eb="18">
      <t>ガク</t>
    </rPh>
    <phoneticPr fontId="1"/>
  </si>
  <si>
    <t>３．</t>
    <phoneticPr fontId="1"/>
  </si>
  <si>
    <t>満期一括償還地方債の１年当たりの元金償還金に相当するもの（年度割相当額）（千円）</t>
    <rPh sb="37" eb="39">
      <t>センエン</t>
    </rPh>
    <phoneticPr fontId="1"/>
  </si>
  <si>
    <t>千円</t>
    <rPh sb="0" eb="2">
      <t>センエン</t>
    </rPh>
    <phoneticPr fontId="1"/>
  </si>
  <si>
    <t>（総括表③の③に転記する数値）</t>
    <rPh sb="1" eb="3">
      <t>ソウカツ</t>
    </rPh>
    <rPh sb="3" eb="4">
      <t>ヒョウ</t>
    </rPh>
    <rPh sb="8" eb="10">
      <t>テンキ</t>
    </rPh>
    <rPh sb="12" eb="14">
      <t>スウチ</t>
    </rPh>
    <phoneticPr fontId="1"/>
  </si>
  <si>
    <t>（ク＋サ）</t>
    <phoneticPr fontId="1"/>
  </si>
  <si>
    <t>４．</t>
    <phoneticPr fontId="1"/>
  </si>
  <si>
    <t>減債基金積立不足額を考慮して算定した額（千円）</t>
    <rPh sb="0" eb="2">
      <t>ゲンサイ</t>
    </rPh>
    <rPh sb="2" eb="4">
      <t>キキン</t>
    </rPh>
    <rPh sb="4" eb="6">
      <t>ツミタテ</t>
    </rPh>
    <rPh sb="6" eb="9">
      <t>フソクガク</t>
    </rPh>
    <rPh sb="10" eb="12">
      <t>コウリョ</t>
    </rPh>
    <rPh sb="14" eb="16">
      <t>サンテイ</t>
    </rPh>
    <rPh sb="18" eb="19">
      <t>ガク</t>
    </rPh>
    <rPh sb="20" eb="22">
      <t>センエン</t>
    </rPh>
    <phoneticPr fontId="1"/>
  </si>
  <si>
    <t>（総括表③の②に転記する数値）</t>
    <rPh sb="1" eb="3">
      <t>ソウカツ</t>
    </rPh>
    <rPh sb="3" eb="4">
      <t>ヒョウ</t>
    </rPh>
    <rPh sb="8" eb="10">
      <t>テンキ</t>
    </rPh>
    <rPh sb="12" eb="14">
      <t>スウチ</t>
    </rPh>
    <phoneticPr fontId="1"/>
  </si>
  <si>
    <t>= 下記の算式により算定した額＝</t>
    <phoneticPr fontId="1"/>
  </si>
  <si>
    <t>×（ソ＋タ）=</t>
    <phoneticPr fontId="1"/>
  </si>
  <si>
    <t>（基金不足率）</t>
    <rPh sb="1" eb="3">
      <t>キキン</t>
    </rPh>
    <rPh sb="3" eb="5">
      <t>フソク</t>
    </rPh>
    <rPh sb="5" eb="6">
      <t>リツ</t>
    </rPh>
    <phoneticPr fontId="1"/>
  </si>
  <si>
    <t>＜算定式＞</t>
    <rPh sb="1" eb="3">
      <t>サンテイ</t>
    </rPh>
    <rPh sb="3" eb="4">
      <t>シキ</t>
    </rPh>
    <phoneticPr fontId="1"/>
  </si>
  <si>
    <t>対象年度における満期一括償還方式の地方債に係る実質償還額又は理論ベースの償還額のいずれか少ない額の合計（ソ＋タ）×減債基金不足率（前年度末時点）</t>
    <rPh sb="0" eb="2">
      <t>タイショウ</t>
    </rPh>
    <rPh sb="2" eb="4">
      <t>ネンド</t>
    </rPh>
    <rPh sb="23" eb="25">
      <t>ジッシツ</t>
    </rPh>
    <rPh sb="27" eb="28">
      <t>ガク</t>
    </rPh>
    <rPh sb="28" eb="29">
      <t>マタ</t>
    </rPh>
    <rPh sb="30" eb="32">
      <t>リロン</t>
    </rPh>
    <rPh sb="36" eb="39">
      <t>ショウカンガク</t>
    </rPh>
    <rPh sb="44" eb="45">
      <t>スク</t>
    </rPh>
    <rPh sb="47" eb="48">
      <t>ガク</t>
    </rPh>
    <rPh sb="49" eb="51">
      <t>ゴウケイ</t>
    </rPh>
    <rPh sb="57" eb="59">
      <t>ゲンサイ</t>
    </rPh>
    <rPh sb="59" eb="61">
      <t>キキン</t>
    </rPh>
    <rPh sb="61" eb="63">
      <t>フソク</t>
    </rPh>
    <rPh sb="63" eb="64">
      <t>リツ</t>
    </rPh>
    <rPh sb="65" eb="68">
      <t>ゼンネンド</t>
    </rPh>
    <rPh sb="68" eb="69">
      <t>マツ</t>
    </rPh>
    <rPh sb="69" eb="71">
      <t>ジテン</t>
    </rPh>
    <phoneticPr fontId="1"/>
  </si>
  <si>
    <t>＜減債基金不足率（前年度末時点）＞</t>
    <rPh sb="1" eb="3">
      <t>ゲンサイ</t>
    </rPh>
    <rPh sb="3" eb="5">
      <t>キキン</t>
    </rPh>
    <rPh sb="5" eb="7">
      <t>フソク</t>
    </rPh>
    <rPh sb="7" eb="8">
      <t>リツ</t>
    </rPh>
    <rPh sb="9" eb="12">
      <t>ゼンネンド</t>
    </rPh>
    <rPh sb="12" eb="13">
      <t>マツ</t>
    </rPh>
    <rPh sb="13" eb="15">
      <t>ジテン</t>
    </rPh>
    <phoneticPr fontId="1"/>
  </si>
  <si>
    <t>減債基金不足率　＝</t>
    <rPh sb="4" eb="6">
      <t>フソク</t>
    </rPh>
    <phoneticPr fontId="1"/>
  </si>
  <si>
    <t>１－</t>
    <phoneticPr fontId="1"/>
  </si>
  <si>
    <t>前年度末減債基金残高※</t>
    <rPh sb="0" eb="4">
      <t>ゼンネンドマツ</t>
    </rPh>
    <rPh sb="8" eb="10">
      <t>ザンダカ</t>
    </rPh>
    <phoneticPr fontId="1"/>
  </si>
  <si>
    <t>テ</t>
    <phoneticPr fontId="1"/>
  </si>
  <si>
    <t>Σ｛前年度末減債基金積立相当額｝</t>
    <rPh sb="2" eb="6">
      <t>ゼンネンドマツ</t>
    </rPh>
    <rPh sb="6" eb="8">
      <t>ゲンサイ</t>
    </rPh>
    <rPh sb="8" eb="10">
      <t>キキン</t>
    </rPh>
    <rPh sb="10" eb="12">
      <t>ツミタテ</t>
    </rPh>
    <rPh sb="12" eb="15">
      <t>ソウトウガク</t>
    </rPh>
    <phoneticPr fontId="1"/>
  </si>
  <si>
    <t>ケ’＋シ’</t>
    <phoneticPr fontId="1"/>
  </si>
  <si>
    <t>前年度末減債基金残高※</t>
    <rPh sb="0" eb="3">
      <t>ゼンネンド</t>
    </rPh>
    <rPh sb="1" eb="4">
      <t>ネンドマツ</t>
    </rPh>
    <rPh sb="4" eb="6">
      <t>ゲンサイ</t>
    </rPh>
    <rPh sb="6" eb="8">
      <t>キキン</t>
    </rPh>
    <rPh sb="8" eb="10">
      <t>ザンダカ</t>
    </rPh>
    <phoneticPr fontId="1"/>
  </si>
  <si>
    <t>千円</t>
    <rPh sb="0" eb="1">
      <t>セン</t>
    </rPh>
    <rPh sb="1" eb="2">
      <t>エン</t>
    </rPh>
    <phoneticPr fontId="1"/>
  </si>
  <si>
    <t>【参考】　年度を超えた貸付額</t>
    <rPh sb="1" eb="3">
      <t>サンコウ</t>
    </rPh>
    <rPh sb="5" eb="7">
      <t>ネンド</t>
    </rPh>
    <rPh sb="8" eb="9">
      <t>コ</t>
    </rPh>
    <rPh sb="11" eb="13">
      <t>カシツケ</t>
    </rPh>
    <rPh sb="13" eb="14">
      <t>ガク</t>
    </rPh>
    <phoneticPr fontId="1"/>
  </si>
  <si>
    <t>※　減債基金残高のうち、実質公債費比率の算定に用いる満期一括償還地方債の償還の財源として積み立てた額に係るもののみを記入願います。</t>
    <rPh sb="2" eb="4">
      <t>ゲンサイ</t>
    </rPh>
    <rPh sb="4" eb="6">
      <t>キキン</t>
    </rPh>
    <rPh sb="6" eb="8">
      <t>ザンダカ</t>
    </rPh>
    <rPh sb="12" eb="14">
      <t>ジッシツ</t>
    </rPh>
    <rPh sb="14" eb="17">
      <t>コウサイヒ</t>
    </rPh>
    <rPh sb="17" eb="19">
      <t>ヒリツ</t>
    </rPh>
    <rPh sb="20" eb="22">
      <t>サンテイ</t>
    </rPh>
    <rPh sb="23" eb="24">
      <t>モチ</t>
    </rPh>
    <rPh sb="26" eb="28">
      <t>マンキ</t>
    </rPh>
    <rPh sb="28" eb="30">
      <t>イッカツ</t>
    </rPh>
    <rPh sb="30" eb="32">
      <t>ショウカン</t>
    </rPh>
    <rPh sb="32" eb="35">
      <t>チホウサイ</t>
    </rPh>
    <rPh sb="36" eb="38">
      <t>ショウカン</t>
    </rPh>
    <rPh sb="39" eb="41">
      <t>ザイゲン</t>
    </rPh>
    <rPh sb="44" eb="45">
      <t>ツ</t>
    </rPh>
    <rPh sb="46" eb="47">
      <t>タ</t>
    </rPh>
    <rPh sb="49" eb="50">
      <t>ガク</t>
    </rPh>
    <rPh sb="51" eb="52">
      <t>カカワ</t>
    </rPh>
    <rPh sb="58" eb="60">
      <t>キニュウ</t>
    </rPh>
    <phoneticPr fontId="1"/>
  </si>
  <si>
    <t>※　減債基金積立金の年度を超えた一般会計又は特別会計への貸付額（「ニ」欄）は控除して記入願います。</t>
    <rPh sb="2" eb="4">
      <t>ゲンサイ</t>
    </rPh>
    <rPh sb="20" eb="21">
      <t>マタ</t>
    </rPh>
    <rPh sb="22" eb="24">
      <t>トクベツ</t>
    </rPh>
    <rPh sb="24" eb="26">
      <t>カイケイ</t>
    </rPh>
    <rPh sb="30" eb="31">
      <t>ガク</t>
    </rPh>
    <rPh sb="35" eb="36">
      <t>ラン</t>
    </rPh>
    <rPh sb="42" eb="44">
      <t>キニュウ</t>
    </rPh>
    <phoneticPr fontId="1"/>
  </si>
  <si>
    <t>＜参考＞　貴団体の積立ルール（満期一括償還方式の地方債に係る積立ルール）</t>
    <rPh sb="1" eb="3">
      <t>サンコウ</t>
    </rPh>
    <rPh sb="5" eb="6">
      <t>キ</t>
    </rPh>
    <rPh sb="6" eb="8">
      <t>ダンタイ</t>
    </rPh>
    <rPh sb="9" eb="11">
      <t>ツミタテ</t>
    </rPh>
    <rPh sb="15" eb="17">
      <t>マンキ</t>
    </rPh>
    <rPh sb="17" eb="19">
      <t>イッカツ</t>
    </rPh>
    <rPh sb="19" eb="21">
      <t>ショウカン</t>
    </rPh>
    <rPh sb="21" eb="23">
      <t>ホウシキ</t>
    </rPh>
    <rPh sb="24" eb="27">
      <t>チホウサイ</t>
    </rPh>
    <rPh sb="28" eb="29">
      <t>カカ</t>
    </rPh>
    <rPh sb="30" eb="32">
      <t>ツミタテ</t>
    </rPh>
    <phoneticPr fontId="1"/>
  </si>
  <si>
    <t>カ　積立ルール</t>
    <rPh sb="2" eb="4">
      <t>ツミタテ</t>
    </rPh>
    <phoneticPr fontId="1"/>
  </si>
  <si>
    <t>地方公共団体コード</t>
    <rPh sb="0" eb="2">
      <t>チホウ</t>
    </rPh>
    <rPh sb="2" eb="4">
      <t>コウキョウ</t>
    </rPh>
    <rPh sb="4" eb="6">
      <t>ダンタイ</t>
    </rPh>
    <phoneticPr fontId="1"/>
  </si>
  <si>
    <t>都道府県名</t>
    <rPh sb="0" eb="4">
      <t>トドウフケン</t>
    </rPh>
    <rPh sb="4" eb="5">
      <t>メイ</t>
    </rPh>
    <phoneticPr fontId="1"/>
  </si>
  <si>
    <t>市区町村名</t>
    <rPh sb="0" eb="2">
      <t>シク</t>
    </rPh>
    <rPh sb="2" eb="4">
      <t>チョウソン</t>
    </rPh>
    <rPh sb="4" eb="5">
      <t>メイ</t>
    </rPh>
    <phoneticPr fontId="1"/>
  </si>
  <si>
    <r>
      <t>公債費
（</t>
    </r>
    <r>
      <rPr>
        <sz val="10"/>
        <color indexed="8"/>
        <rFont val="ＭＳ 明朝"/>
        <family val="1"/>
        <charset val="128"/>
      </rPr>
      <t>一般会計等に係るものに限り、減債基金への積立てに係るものを除く。）</t>
    </r>
    <rPh sb="0" eb="3">
      <t>コウサイヒ</t>
    </rPh>
    <rPh sb="5" eb="7">
      <t>イッパン</t>
    </rPh>
    <rPh sb="7" eb="10">
      <t>カイケイトウ</t>
    </rPh>
    <rPh sb="11" eb="12">
      <t>カカ</t>
    </rPh>
    <rPh sb="16" eb="17">
      <t>カギ</t>
    </rPh>
    <rPh sb="19" eb="21">
      <t>ゲンサイ</t>
    </rPh>
    <rPh sb="21" eb="23">
      <t>キキン</t>
    </rPh>
    <rPh sb="25" eb="27">
      <t>ツミタテ</t>
    </rPh>
    <rPh sb="29" eb="30">
      <t>カカ</t>
    </rPh>
    <rPh sb="34" eb="35">
      <t>ノゾ</t>
    </rPh>
    <phoneticPr fontId="1"/>
  </si>
  <si>
    <t>繰上償還額及び借換債を財源として償還した額</t>
    <rPh sb="0" eb="2">
      <t>クリア</t>
    </rPh>
    <rPh sb="2" eb="4">
      <t>ショウカン</t>
    </rPh>
    <rPh sb="4" eb="5">
      <t>ガク</t>
    </rPh>
    <rPh sb="5" eb="6">
      <t>オヨ</t>
    </rPh>
    <rPh sb="7" eb="9">
      <t>カリカエ</t>
    </rPh>
    <rPh sb="9" eb="10">
      <t>サイ</t>
    </rPh>
    <rPh sb="11" eb="13">
      <t>ザイゲン</t>
    </rPh>
    <rPh sb="16" eb="18">
      <t>ショウカン</t>
    </rPh>
    <rPh sb="20" eb="21">
      <t>ガク</t>
    </rPh>
    <phoneticPr fontId="1"/>
  </si>
  <si>
    <t>満期一括償還地方債の元金に係る分</t>
    <rPh sb="0" eb="2">
      <t>マンキ</t>
    </rPh>
    <rPh sb="2" eb="4">
      <t>イッカツ</t>
    </rPh>
    <rPh sb="4" eb="6">
      <t>ショウカン</t>
    </rPh>
    <rPh sb="6" eb="9">
      <t>チホウサイ</t>
    </rPh>
    <rPh sb="10" eb="12">
      <t>ガンキン</t>
    </rPh>
    <rPh sb="13" eb="14">
      <t>カカ</t>
    </rPh>
    <rPh sb="15" eb="16">
      <t>ブン</t>
    </rPh>
    <phoneticPr fontId="1"/>
  </si>
  <si>
    <t>地方債の利子の支払金のうち、減債基金の運用によって生じた利子その他の収入金を財源として支払を行ったもの</t>
    <rPh sb="0" eb="3">
      <t>チホウサイ</t>
    </rPh>
    <rPh sb="4" eb="6">
      <t>リシ</t>
    </rPh>
    <rPh sb="7" eb="9">
      <t>シハライ</t>
    </rPh>
    <rPh sb="9" eb="10">
      <t>キン</t>
    </rPh>
    <rPh sb="14" eb="16">
      <t>ゲンサイ</t>
    </rPh>
    <rPh sb="16" eb="18">
      <t>キキン</t>
    </rPh>
    <rPh sb="19" eb="21">
      <t>ウンヨウ</t>
    </rPh>
    <rPh sb="25" eb="26">
      <t>ショウ</t>
    </rPh>
    <rPh sb="28" eb="30">
      <t>リシ</t>
    </rPh>
    <rPh sb="32" eb="33">
      <t>タ</t>
    </rPh>
    <rPh sb="34" eb="36">
      <t>シュウニュウ</t>
    </rPh>
    <rPh sb="36" eb="37">
      <t>キン</t>
    </rPh>
    <rPh sb="38" eb="40">
      <t>ザイゲン</t>
    </rPh>
    <rPh sb="43" eb="45">
      <t>シハライ</t>
    </rPh>
    <rPh sb="46" eb="47">
      <t>オコナ</t>
    </rPh>
    <phoneticPr fontId="1"/>
  </si>
  <si>
    <t>特定財源</t>
    <rPh sb="0" eb="2">
      <t>トクテイ</t>
    </rPh>
    <rPh sb="2" eb="4">
      <t>ザイゲン</t>
    </rPh>
    <phoneticPr fontId="1"/>
  </si>
  <si>
    <t>国や都道府県等からの利子補給</t>
  </si>
  <si>
    <t>貸付金の財源として発行した地方債に係る貸付金の元利償還金</t>
    <phoneticPr fontId="1"/>
  </si>
  <si>
    <t>公営住宅使用料</t>
  </si>
  <si>
    <t>都市計画事業の財源として発行された地方債償還額に充当した都市計画税(３③Ｂ表Ｂ欄の数値)</t>
    <rPh sb="37" eb="38">
      <t>ヒョウ</t>
    </rPh>
    <rPh sb="39" eb="40">
      <t>ラン</t>
    </rPh>
    <rPh sb="41" eb="43">
      <t>スウチ</t>
    </rPh>
    <phoneticPr fontId="1"/>
  </si>
  <si>
    <t>⑤特定財源「その他」の内訳</t>
    <rPh sb="1" eb="3">
      <t>トクテイ</t>
    </rPh>
    <rPh sb="3" eb="5">
      <t>ザイゲン</t>
    </rPh>
    <rPh sb="8" eb="9">
      <t>ホカ</t>
    </rPh>
    <rPh sb="11" eb="13">
      <t>ウチワケ</t>
    </rPh>
    <phoneticPr fontId="1"/>
  </si>
  <si>
    <t>歳入年度</t>
    <rPh sb="0" eb="2">
      <t>サイニュウ</t>
    </rPh>
    <rPh sb="2" eb="4">
      <t>ネンド</t>
    </rPh>
    <phoneticPr fontId="1"/>
  </si>
  <si>
    <t>特定財源の名称</t>
    <rPh sb="0" eb="2">
      <t>トクテイ</t>
    </rPh>
    <rPh sb="2" eb="4">
      <t>ザイゲン</t>
    </rPh>
    <rPh sb="5" eb="7">
      <t>メイショウ</t>
    </rPh>
    <phoneticPr fontId="1"/>
  </si>
  <si>
    <t>特定財源の額</t>
    <rPh sb="0" eb="2">
      <t>トクテイ</t>
    </rPh>
    <rPh sb="2" eb="4">
      <t>ザイゲン</t>
    </rPh>
    <rPh sb="5" eb="6">
      <t>ガク</t>
    </rPh>
    <phoneticPr fontId="1"/>
  </si>
  <si>
    <t>当該年度事業費</t>
    <rPh sb="0" eb="2">
      <t>トウガイ</t>
    </rPh>
    <rPh sb="2" eb="4">
      <t>ネンド</t>
    </rPh>
    <rPh sb="4" eb="7">
      <t>ジギョウヒ</t>
    </rPh>
    <phoneticPr fontId="1"/>
  </si>
  <si>
    <t>①都市計画事業費（一般会計等分）</t>
    <rPh sb="1" eb="3">
      <t>トシ</t>
    </rPh>
    <rPh sb="3" eb="5">
      <t>ケイカク</t>
    </rPh>
    <rPh sb="5" eb="8">
      <t>ジギョウヒ</t>
    </rPh>
    <rPh sb="9" eb="11">
      <t>イッパン</t>
    </rPh>
    <rPh sb="11" eb="14">
      <t>カイケイトウ</t>
    </rPh>
    <rPh sb="14" eb="15">
      <t>ブン</t>
    </rPh>
    <phoneticPr fontId="1"/>
  </si>
  <si>
    <t>②公営企業会計における都市計画事業（下水道、水道等）に対する繰出し</t>
    <rPh sb="18" eb="21">
      <t>ゲスイドウ</t>
    </rPh>
    <rPh sb="22" eb="24">
      <t>スイドウ</t>
    </rPh>
    <phoneticPr fontId="1"/>
  </si>
  <si>
    <t>公債費等</t>
    <rPh sb="0" eb="3">
      <t>コウサイヒ</t>
    </rPh>
    <rPh sb="3" eb="4">
      <t>トウ</t>
    </rPh>
    <phoneticPr fontId="1"/>
  </si>
  <si>
    <t xml:space="preserve">③都市計画事業関連の地方債償還額 </t>
    <phoneticPr fontId="1"/>
  </si>
  <si>
    <t>④都市計画事業関連の公営企業債償還に充てる繰出金（準元利償還金）</t>
    <phoneticPr fontId="1"/>
  </si>
  <si>
    <t>⑤④以外の都市計画事業関連の準元利償還金</t>
    <rPh sb="2" eb="4">
      <t>イガイ</t>
    </rPh>
    <rPh sb="5" eb="7">
      <t>トシ</t>
    </rPh>
    <rPh sb="7" eb="9">
      <t>ケイカク</t>
    </rPh>
    <rPh sb="9" eb="11">
      <t>ジギョウ</t>
    </rPh>
    <rPh sb="11" eb="13">
      <t>カンレン</t>
    </rPh>
    <rPh sb="14" eb="15">
      <t>ジュン</t>
    </rPh>
    <rPh sb="15" eb="17">
      <t>ガンリ</t>
    </rPh>
    <rPh sb="17" eb="20">
      <t>ショウカンキン</t>
    </rPh>
    <phoneticPr fontId="1"/>
  </si>
  <si>
    <t>合　　計　（①～⑤）　　　　　　　　　　　　　　　　　 　　　　　Ａ</t>
    <rPh sb="0" eb="1">
      <t>ゴウ</t>
    </rPh>
    <rPh sb="3" eb="4">
      <t>ケイ</t>
    </rPh>
    <phoneticPr fontId="1"/>
  </si>
  <si>
    <t>財源内訳</t>
    <rPh sb="0" eb="2">
      <t>ザイゲン</t>
    </rPh>
    <rPh sb="2" eb="4">
      <t>ウチワケ</t>
    </rPh>
    <phoneticPr fontId="1"/>
  </si>
  <si>
    <t>⑥当該年度事業費に対する特定財源</t>
    <rPh sb="1" eb="3">
      <t>トウガイ</t>
    </rPh>
    <rPh sb="3" eb="5">
      <t>ネンド</t>
    </rPh>
    <rPh sb="5" eb="8">
      <t>ジギョウヒ</t>
    </rPh>
    <rPh sb="9" eb="10">
      <t>タイ</t>
    </rPh>
    <rPh sb="12" eb="14">
      <t>トクテイ</t>
    </rPh>
    <rPh sb="14" eb="16">
      <t>ザイゲン</t>
    </rPh>
    <phoneticPr fontId="1"/>
  </si>
  <si>
    <t>⑦公債費等に対する特定財源</t>
    <rPh sb="1" eb="3">
      <t>コウサイ</t>
    </rPh>
    <rPh sb="3" eb="5">
      <t>ヒトウ</t>
    </rPh>
    <rPh sb="6" eb="7">
      <t>タイ</t>
    </rPh>
    <rPh sb="9" eb="11">
      <t>トクテイ</t>
    </rPh>
    <rPh sb="11" eb="13">
      <t>ザイゲン</t>
    </rPh>
    <phoneticPr fontId="1"/>
  </si>
  <si>
    <t>⑧都市計画税収入</t>
    <phoneticPr fontId="1"/>
  </si>
  <si>
    <t>⑨その他一般財源　Ａ－⑥－⑦－⑧</t>
    <phoneticPr fontId="1"/>
  </si>
  <si>
    <t>都市計画税充当可能額（（③＋④＋⑤－⑦）×（⑧/（⑧＋⑨））　　　　　Ｂ</t>
    <rPh sb="0" eb="2">
      <t>トシ</t>
    </rPh>
    <rPh sb="2" eb="4">
      <t>ケイカク</t>
    </rPh>
    <rPh sb="4" eb="5">
      <t>ゼイ</t>
    </rPh>
    <rPh sb="5" eb="7">
      <t>ジュウトウ</t>
    </rPh>
    <rPh sb="7" eb="9">
      <t>カノウ</t>
    </rPh>
    <rPh sb="9" eb="10">
      <t>ガク</t>
    </rPh>
    <phoneticPr fontId="1"/>
  </si>
  <si>
    <t>※Bが（③＋④＋⑤－⑦）を超えるときは、（③＋④＋⑤－⑦）の額</t>
    <rPh sb="13" eb="14">
      <t>コ</t>
    </rPh>
    <rPh sb="30" eb="31">
      <t>ガク</t>
    </rPh>
    <phoneticPr fontId="1"/>
  </si>
  <si>
    <t>令和</t>
    <rPh sb="0" eb="2">
      <t>レイワ</t>
    </rPh>
    <phoneticPr fontId="1"/>
  </si>
  <si>
    <t xml:space="preserve">
B①</t>
    <phoneticPr fontId="1"/>
  </si>
  <si>
    <t>Ｂ②</t>
    <phoneticPr fontId="1"/>
  </si>
  <si>
    <t>Ａ②</t>
    <phoneticPr fontId="1"/>
  </si>
  <si>
    <t>※Wについては、次のとおり計上する。
 ・Ｃ①＜Ｃ②→Ｃ①＋Ａ②</t>
    <phoneticPr fontId="1"/>
  </si>
  <si>
    <t xml:space="preserve">
</t>
    <phoneticPr fontId="1"/>
  </si>
  <si>
    <t>Ｃ②＝
Z－Ａ①－Ａ②</t>
    <phoneticPr fontId="1"/>
  </si>
  <si>
    <t>※Wについては、次のとおり計上する。
・Ｃ①≧Ｃ②
    →Ｃ②＋（Ｃ①－Ｃ②）×J/Ｉ＋Ａ②
 　ただしＣ②&lt;0の時はＣ②=0とする</t>
    <phoneticPr fontId="1"/>
  </si>
  <si>
    <t>Ｉ＝Ｅ-Ｆ+Ｇ-Z－Ｂ’</t>
    <phoneticPr fontId="1"/>
  </si>
  <si>
    <t>統合水道に係る事業統合前の簡易水道の建設改良に要する経費</t>
    <rPh sb="7" eb="9">
      <t>ジギョウ</t>
    </rPh>
    <phoneticPr fontId="1"/>
  </si>
  <si>
    <t>統合水道に係る事業統合後に実施する建設改良に要する経費</t>
    <rPh sb="0" eb="2">
      <t>トウゴウ</t>
    </rPh>
    <rPh sb="2" eb="4">
      <t>スイドウ</t>
    </rPh>
    <rPh sb="5" eb="6">
      <t>カカ</t>
    </rPh>
    <rPh sb="7" eb="9">
      <t>ジギョウ</t>
    </rPh>
    <rPh sb="9" eb="11">
      <t>トウゴウ</t>
    </rPh>
    <rPh sb="11" eb="12">
      <t>ゴ</t>
    </rPh>
    <rPh sb="13" eb="15">
      <t>ジッシ</t>
    </rPh>
    <rPh sb="17" eb="19">
      <t>ケンセツ</t>
    </rPh>
    <rPh sb="19" eb="21">
      <t>カイリョウ</t>
    </rPh>
    <rPh sb="22" eb="23">
      <t>ヨウ</t>
    </rPh>
    <rPh sb="25" eb="27">
      <t>ケイヒ</t>
    </rPh>
    <phoneticPr fontId="1"/>
  </si>
  <si>
    <t>地方公営企業法の適用に要する経費（簡水・下水除く）</t>
    <rPh sb="0" eb="2">
      <t>チホウ</t>
    </rPh>
    <rPh sb="2" eb="4">
      <t>コウエイ</t>
    </rPh>
    <rPh sb="4" eb="6">
      <t>キギョウ</t>
    </rPh>
    <rPh sb="6" eb="7">
      <t>ホウ</t>
    </rPh>
    <rPh sb="8" eb="10">
      <t>テキヨウ</t>
    </rPh>
    <rPh sb="11" eb="12">
      <t>ヨウ</t>
    </rPh>
    <rPh sb="14" eb="16">
      <t>ケイヒ</t>
    </rPh>
    <rPh sb="17" eb="18">
      <t>カン</t>
    </rPh>
    <rPh sb="18" eb="19">
      <t>スイ</t>
    </rPh>
    <rPh sb="20" eb="22">
      <t>ゲスイ</t>
    </rPh>
    <rPh sb="22" eb="23">
      <t>ノゾ</t>
    </rPh>
    <phoneticPr fontId="2"/>
  </si>
  <si>
    <t xml:space="preserve">   ”予算書・決算書等における位置づけ”の欄に、記入すること。</t>
    <phoneticPr fontId="1"/>
  </si>
  <si>
    <t>Ａ</t>
    <phoneticPr fontId="1"/>
  </si>
  <si>
    <t>Ｈ＝（Ｅ－Ｆ）－Ｙ－Ｂ’</t>
    <phoneticPr fontId="1"/>
  </si>
  <si>
    <t>Ｉ＝Ｇ（-Ｋ）ｰＹ</t>
    <phoneticPr fontId="1"/>
  </si>
  <si>
    <t>※Ｂ’には、Ｂのうち記載要領19③・④･⑤･⑥･⑦に該当するものを計上</t>
    <phoneticPr fontId="1"/>
  </si>
  <si>
    <t>③　法令に基づき地方公共団体が負担する経費のうち、繰出金の充当経費が元利償還金以外であることがあきらかにされている経費である、</t>
    <phoneticPr fontId="1"/>
  </si>
  <si>
    <t>新型コロナウイルス感染症に係る減収対策のために発行する資金手当債の利子負担の軽減に要する経費</t>
    <rPh sb="0" eb="2">
      <t>シンガタ</t>
    </rPh>
    <rPh sb="9" eb="12">
      <t>カンセンショウ</t>
    </rPh>
    <rPh sb="13" eb="14">
      <t>カカ</t>
    </rPh>
    <rPh sb="15" eb="17">
      <t>ゲンシュウ</t>
    </rPh>
    <rPh sb="17" eb="19">
      <t>タイサク</t>
    </rPh>
    <rPh sb="23" eb="25">
      <t>ハッコウ</t>
    </rPh>
    <rPh sb="27" eb="29">
      <t>シキン</t>
    </rPh>
    <rPh sb="29" eb="32">
      <t>テアテサイ</t>
    </rPh>
    <rPh sb="33" eb="37">
      <t>リシフタン</t>
    </rPh>
    <rPh sb="38" eb="40">
      <t>ケイゲン</t>
    </rPh>
    <rPh sb="41" eb="42">
      <t>ヨウ</t>
    </rPh>
    <rPh sb="44" eb="46">
      <t>ケイヒ</t>
    </rPh>
    <phoneticPr fontId="2"/>
  </si>
  <si>
    <t>ただしＣ②&lt;0の時はＣ②=0とする</t>
    <phoneticPr fontId="1"/>
  </si>
  <si>
    <t>バス事業、路面電車事業及び船舶運航事業のバリアフリー化の促進に要する経費</t>
    <rPh sb="2" eb="4">
      <t>ジギョウ</t>
    </rPh>
    <rPh sb="5" eb="7">
      <t>ロメン</t>
    </rPh>
    <rPh sb="7" eb="9">
      <t>デンシャ</t>
    </rPh>
    <rPh sb="9" eb="11">
      <t>ジギョウ</t>
    </rPh>
    <rPh sb="11" eb="12">
      <t>オヨ</t>
    </rPh>
    <rPh sb="13" eb="15">
      <t>センパク</t>
    </rPh>
    <rPh sb="15" eb="17">
      <t>ウンコウ</t>
    </rPh>
    <rPh sb="17" eb="19">
      <t>ジギョウ</t>
    </rPh>
    <rPh sb="26" eb="27">
      <t>カ</t>
    </rPh>
    <rPh sb="28" eb="30">
      <t>ソクシン</t>
    </rPh>
    <rPh sb="31" eb="32">
      <t>ヨウ</t>
    </rPh>
    <rPh sb="34" eb="36">
      <t>ケイヒ</t>
    </rPh>
    <phoneticPr fontId="1"/>
  </si>
  <si>
    <t>東日本大震災に係る減収対策のために発行する資金手当債の利子負担の軽減に要する経費</t>
    <rPh sb="0" eb="1">
      <t>ヒガシ</t>
    </rPh>
    <rPh sb="1" eb="3">
      <t>ニホン</t>
    </rPh>
    <rPh sb="3" eb="6">
      <t>ダイシンサイ</t>
    </rPh>
    <rPh sb="7" eb="8">
      <t>カカ</t>
    </rPh>
    <rPh sb="9" eb="11">
      <t>ゲンシュウ</t>
    </rPh>
    <rPh sb="11" eb="13">
      <t>タイサク</t>
    </rPh>
    <rPh sb="17" eb="19">
      <t>ハッコウ</t>
    </rPh>
    <rPh sb="21" eb="23">
      <t>シキン</t>
    </rPh>
    <rPh sb="23" eb="25">
      <t>テアテ</t>
    </rPh>
    <rPh sb="25" eb="26">
      <t>サイ</t>
    </rPh>
    <rPh sb="27" eb="29">
      <t>リシ</t>
    </rPh>
    <rPh sb="29" eb="31">
      <t>フタン</t>
    </rPh>
    <rPh sb="32" eb="34">
      <t>ケイゲン</t>
    </rPh>
    <rPh sb="35" eb="36">
      <t>ヨウ</t>
    </rPh>
    <rPh sb="38" eb="40">
      <t>ケイヒ</t>
    </rPh>
    <phoneticPr fontId="1"/>
  </si>
  <si>
    <t>「東日本大震災に係る減収対策のために発行する資金手当債の利子負担の軽減に要する経費」は、繰出基準３(2)により算定された額。</t>
    <rPh sb="18" eb="20">
      <t>ハッコウ</t>
    </rPh>
    <rPh sb="44" eb="45">
      <t>ク</t>
    </rPh>
    <rPh sb="45" eb="46">
      <t>ダ</t>
    </rPh>
    <rPh sb="46" eb="48">
      <t>キジュン</t>
    </rPh>
    <rPh sb="55" eb="57">
      <t>サンテイ</t>
    </rPh>
    <rPh sb="60" eb="61">
      <t>ガク</t>
    </rPh>
    <phoneticPr fontId="1"/>
  </si>
  <si>
    <t>例）
H12年度発行の場合→「12」と記入
R元年度発行の場合→「31」と記入</t>
    <phoneticPr fontId="1"/>
  </si>
  <si>
    <t>例）
H12年度発行の場合→「12」と記入
R元年度発行の場合→「31」と記入</t>
    <rPh sb="23" eb="24">
      <t>モト</t>
    </rPh>
    <rPh sb="24" eb="26">
      <t>ネンド</t>
    </rPh>
    <rPh sb="26" eb="28">
      <t>ハッコウ</t>
    </rPh>
    <rPh sb="29" eb="31">
      <t>バアイ</t>
    </rPh>
    <rPh sb="37" eb="39">
      <t>キニュウ</t>
    </rPh>
    <phoneticPr fontId="1"/>
  </si>
  <si>
    <t>令和４年度</t>
    <phoneticPr fontId="1"/>
  </si>
  <si>
    <t>合計</t>
    <phoneticPr fontId="1"/>
  </si>
  <si>
    <t>令和５年度</t>
    <rPh sb="0" eb="2">
      <t>レイワ</t>
    </rPh>
    <rPh sb="3" eb="5">
      <t>ネンド</t>
    </rPh>
    <phoneticPr fontId="1"/>
  </si>
  <si>
    <t>令和５年度</t>
    <phoneticPr fontId="1"/>
  </si>
  <si>
    <t>公立病院経営強化の推進に要する経費（経営強化プランに基づく除却等）</t>
    <rPh sb="0" eb="2">
      <t>コウリツ</t>
    </rPh>
    <rPh sb="2" eb="4">
      <t>ビョウイン</t>
    </rPh>
    <rPh sb="4" eb="6">
      <t>ケイエイ</t>
    </rPh>
    <rPh sb="6" eb="8">
      <t>キョウカ</t>
    </rPh>
    <rPh sb="9" eb="11">
      <t>スイシン</t>
    </rPh>
    <rPh sb="12" eb="13">
      <t>ヨウ</t>
    </rPh>
    <rPh sb="15" eb="17">
      <t>ケイヒ</t>
    </rPh>
    <rPh sb="18" eb="20">
      <t>ケイエイ</t>
    </rPh>
    <rPh sb="20" eb="22">
      <t>キョウカ</t>
    </rPh>
    <rPh sb="26" eb="27">
      <t>モト</t>
    </rPh>
    <rPh sb="29" eb="31">
      <t>ジョキャク</t>
    </rPh>
    <rPh sb="31" eb="32">
      <t>トウ</t>
    </rPh>
    <phoneticPr fontId="1"/>
  </si>
  <si>
    <t>公立病院経営強化の推進に要する経費（経営強化プランに基づく公立病院機能分化・連携強化等）</t>
    <rPh sb="4" eb="6">
      <t>ケイエイ</t>
    </rPh>
    <rPh sb="6" eb="8">
      <t>キョウカ</t>
    </rPh>
    <rPh sb="9" eb="11">
      <t>スイシン</t>
    </rPh>
    <rPh sb="18" eb="20">
      <t>ケイエイ</t>
    </rPh>
    <rPh sb="20" eb="22">
      <t>キョウカ</t>
    </rPh>
    <rPh sb="26" eb="27">
      <t>モト</t>
    </rPh>
    <rPh sb="29" eb="31">
      <t>コウリツ</t>
    </rPh>
    <rPh sb="31" eb="33">
      <t>ビョウイン</t>
    </rPh>
    <rPh sb="33" eb="37">
      <t>キノウブンカ</t>
    </rPh>
    <rPh sb="38" eb="42">
      <t>レンケイキョウカ</t>
    </rPh>
    <rPh sb="42" eb="43">
      <t>トウ</t>
    </rPh>
    <phoneticPr fontId="1"/>
  </si>
  <si>
    <t>公営企業の脱炭素化の取組に要する経費（出資債は除く。）</t>
    <phoneticPr fontId="1"/>
  </si>
  <si>
    <t>令和４年度</t>
    <rPh sb="0" eb="2">
      <t>レイワ</t>
    </rPh>
    <rPh sb="4" eb="5">
      <t>ド</t>
    </rPh>
    <phoneticPr fontId="1"/>
  </si>
  <si>
    <t>令和６年度</t>
    <rPh sb="0" eb="2">
      <t>レイワ</t>
    </rPh>
    <rPh sb="3" eb="5">
      <t>ネンド</t>
    </rPh>
    <phoneticPr fontId="1"/>
  </si>
  <si>
    <t>「上水道の高料金対策に要する経費」は、繰出基準第１の５(2)により算定された額。</t>
    <rPh sb="1" eb="4">
      <t>ジョウスイドウ</t>
    </rPh>
    <rPh sb="5" eb="8">
      <t>コウリョウキン</t>
    </rPh>
    <rPh sb="8" eb="10">
      <t>タイサク</t>
    </rPh>
    <rPh sb="11" eb="12">
      <t>ヨウ</t>
    </rPh>
    <rPh sb="14" eb="16">
      <t>ケイヒ</t>
    </rPh>
    <rPh sb="19" eb="21">
      <t>クリダシ</t>
    </rPh>
    <rPh sb="21" eb="23">
      <t>キジュン</t>
    </rPh>
    <rPh sb="23" eb="24">
      <t>ダイ</t>
    </rPh>
    <rPh sb="33" eb="35">
      <t>サンテイ</t>
    </rPh>
    <rPh sb="38" eb="39">
      <t>ガク</t>
    </rPh>
    <phoneticPr fontId="1"/>
  </si>
  <si>
    <t>「統合水道に係る事業統合前の簡易水道の建設改良に要する経費」は、繰出基準第１の６(2)により算定された額。</t>
    <rPh sb="8" eb="10">
      <t>ジギョウ</t>
    </rPh>
    <rPh sb="32" eb="33">
      <t>ク</t>
    </rPh>
    <rPh sb="33" eb="34">
      <t>デ</t>
    </rPh>
    <rPh sb="34" eb="36">
      <t>キジュン</t>
    </rPh>
    <rPh sb="36" eb="37">
      <t>ダイ</t>
    </rPh>
    <phoneticPr fontId="1"/>
  </si>
  <si>
    <t>「統合水道に係る事業統合後に実施する建設改良に要する経費」は、繰出基準第１の７（2）により算定された額。</t>
    <rPh sb="8" eb="10">
      <t>ジギョウ</t>
    </rPh>
    <rPh sb="31" eb="32">
      <t>ク</t>
    </rPh>
    <rPh sb="32" eb="33">
      <t>ダ</t>
    </rPh>
    <rPh sb="33" eb="35">
      <t>キジュン</t>
    </rPh>
    <rPh sb="35" eb="36">
      <t>ダイ</t>
    </rPh>
    <rPh sb="45" eb="47">
      <t>サンテイ</t>
    </rPh>
    <rPh sb="50" eb="51">
      <t>ガク</t>
    </rPh>
    <phoneticPr fontId="1"/>
  </si>
  <si>
    <t>「軌道撤去及び路面復旧等に要する経費」は、繰出基準第３の１(2)により算定された額。</t>
    <phoneticPr fontId="1"/>
  </si>
  <si>
    <t>「地下高速鉄道の緊急整備に要する経費」は、繰出基準第３の５(2)イにより算定された額。</t>
    <rPh sb="21" eb="22">
      <t>ク</t>
    </rPh>
    <rPh sb="22" eb="23">
      <t>デ</t>
    </rPh>
    <rPh sb="23" eb="25">
      <t>キジュン</t>
    </rPh>
    <rPh sb="25" eb="26">
      <t>ダイ</t>
    </rPh>
    <phoneticPr fontId="1"/>
  </si>
  <si>
    <t>「地方空港アクセス鉄道の整備に要する経費」は、繰出基準第３の７(2)イ②により算定された額。</t>
    <rPh sb="23" eb="24">
      <t>ク</t>
    </rPh>
    <rPh sb="24" eb="25">
      <t>デ</t>
    </rPh>
    <rPh sb="25" eb="27">
      <t>キジュン</t>
    </rPh>
    <rPh sb="27" eb="28">
      <t>ダイ</t>
    </rPh>
    <phoneticPr fontId="1"/>
  </si>
  <si>
    <t>「地下高速鉄道の利子負担の軽減に要する経費」は、繰出基準第３の８(2)により算定された額。</t>
    <rPh sb="24" eb="25">
      <t>ク</t>
    </rPh>
    <rPh sb="25" eb="26">
      <t>デ</t>
    </rPh>
    <rPh sb="26" eb="28">
      <t>キジュン</t>
    </rPh>
    <rPh sb="28" eb="29">
      <t>ダイ</t>
    </rPh>
    <phoneticPr fontId="1"/>
  </si>
  <si>
    <t>「バス事業、路面電車事業及び船舶運航事業のバリアフリー化の促進に要する経費」は、繰出基準第３の11(2)により算定された額。</t>
    <rPh sb="3" eb="5">
      <t>ジギョウ</t>
    </rPh>
    <rPh sb="6" eb="8">
      <t>ロメン</t>
    </rPh>
    <rPh sb="8" eb="10">
      <t>デンシャ</t>
    </rPh>
    <rPh sb="10" eb="12">
      <t>ジギョウ</t>
    </rPh>
    <rPh sb="12" eb="13">
      <t>オヨ</t>
    </rPh>
    <rPh sb="14" eb="16">
      <t>センパク</t>
    </rPh>
    <rPh sb="16" eb="18">
      <t>ウンコウ</t>
    </rPh>
    <rPh sb="18" eb="20">
      <t>ジギョウ</t>
    </rPh>
    <rPh sb="27" eb="28">
      <t>カ</t>
    </rPh>
    <rPh sb="29" eb="31">
      <t>ソクシン</t>
    </rPh>
    <rPh sb="32" eb="33">
      <t>ヨウ</t>
    </rPh>
    <rPh sb="35" eb="37">
      <t>ケイヒ</t>
    </rPh>
    <rPh sb="40" eb="42">
      <t>クリダ</t>
    </rPh>
    <rPh sb="42" eb="44">
      <t>キジュン</t>
    </rPh>
    <rPh sb="44" eb="45">
      <t>ダイ</t>
    </rPh>
    <rPh sb="55" eb="57">
      <t>サンテイ</t>
    </rPh>
    <rPh sb="60" eb="61">
      <t>ガク</t>
    </rPh>
    <phoneticPr fontId="1"/>
  </si>
  <si>
    <t>「病院の建設改良に要する経費」は、繰出基準第４の１(2)により算定された額。※建設改良費分を除く。</t>
    <rPh sb="17" eb="18">
      <t>ク</t>
    </rPh>
    <rPh sb="18" eb="19">
      <t>デ</t>
    </rPh>
    <rPh sb="19" eb="21">
      <t>キジュン</t>
    </rPh>
    <rPh sb="21" eb="22">
      <t>ダイ</t>
    </rPh>
    <phoneticPr fontId="1"/>
  </si>
  <si>
    <t>「救急医療の確保に要する経費」は、繰出基準第４の11(2)イにより算定された額。</t>
    <rPh sb="1" eb="3">
      <t>キュウキュウ</t>
    </rPh>
    <rPh sb="3" eb="5">
      <t>イリョウ</t>
    </rPh>
    <rPh sb="6" eb="8">
      <t>カクホ</t>
    </rPh>
    <rPh sb="9" eb="10">
      <t>ヨウ</t>
    </rPh>
    <rPh sb="12" eb="14">
      <t>ケイヒ</t>
    </rPh>
    <rPh sb="17" eb="18">
      <t>ク</t>
    </rPh>
    <rPh sb="18" eb="19">
      <t>ダ</t>
    </rPh>
    <rPh sb="19" eb="21">
      <t>キジュン</t>
    </rPh>
    <rPh sb="21" eb="22">
      <t>ダイ</t>
    </rPh>
    <rPh sb="33" eb="35">
      <t>サンテイ</t>
    </rPh>
    <rPh sb="38" eb="39">
      <t>ガク</t>
    </rPh>
    <phoneticPr fontId="1"/>
  </si>
  <si>
    <t>「公立病院経営強化の推進に要する経費（経営強化プランに基づく除却等）」は、繰出基準第４の17(4)イ②により算定された額。</t>
    <rPh sb="5" eb="7">
      <t>ケイエイ</t>
    </rPh>
    <rPh sb="7" eb="9">
      <t>キョウカ</t>
    </rPh>
    <rPh sb="10" eb="12">
      <t>スイシン</t>
    </rPh>
    <rPh sb="19" eb="21">
      <t>ケイエイ</t>
    </rPh>
    <rPh sb="21" eb="23">
      <t>キョウカ</t>
    </rPh>
    <rPh sb="27" eb="28">
      <t>モト</t>
    </rPh>
    <rPh sb="30" eb="32">
      <t>ジョキャク</t>
    </rPh>
    <rPh sb="37" eb="38">
      <t>ク</t>
    </rPh>
    <rPh sb="38" eb="39">
      <t>デ</t>
    </rPh>
    <rPh sb="39" eb="41">
      <t>キジュン</t>
    </rPh>
    <rPh sb="41" eb="42">
      <t>ダイ</t>
    </rPh>
    <phoneticPr fontId="1"/>
  </si>
  <si>
    <t>「公立病院経営強化の推進に要する経費（経営強化プランに基づく公立病院の機能分化・連携強化等）」は、繰出基準第４の17(4)イ④により算定された額。</t>
    <rPh sb="5" eb="7">
      <t>ケイエイ</t>
    </rPh>
    <rPh sb="7" eb="9">
      <t>キョウカ</t>
    </rPh>
    <rPh sb="10" eb="12">
      <t>スイシン</t>
    </rPh>
    <rPh sb="19" eb="21">
      <t>ケイエイ</t>
    </rPh>
    <rPh sb="21" eb="23">
      <t>キョウカ</t>
    </rPh>
    <rPh sb="27" eb="28">
      <t>モト</t>
    </rPh>
    <rPh sb="30" eb="32">
      <t>コウリツ</t>
    </rPh>
    <rPh sb="32" eb="34">
      <t>ビョウイン</t>
    </rPh>
    <rPh sb="35" eb="39">
      <t>キノウブンカ</t>
    </rPh>
    <rPh sb="40" eb="44">
      <t>レンケイキョウカ</t>
    </rPh>
    <rPh sb="44" eb="45">
      <t>ナド</t>
    </rPh>
    <rPh sb="49" eb="50">
      <t>ク</t>
    </rPh>
    <rPh sb="50" eb="51">
      <t>デ</t>
    </rPh>
    <rPh sb="51" eb="53">
      <t>キジュン</t>
    </rPh>
    <rPh sb="53" eb="54">
      <t>ダイ</t>
    </rPh>
    <phoneticPr fontId="1"/>
  </si>
  <si>
    <t>「簡易水道の建設改良に要する経費」は、繰出基準第５の１(2)により算定された額。</t>
    <rPh sb="19" eb="20">
      <t>ク</t>
    </rPh>
    <rPh sb="20" eb="21">
      <t>デ</t>
    </rPh>
    <rPh sb="21" eb="23">
      <t>キジュン</t>
    </rPh>
    <rPh sb="23" eb="24">
      <t>ダイ</t>
    </rPh>
    <phoneticPr fontId="1"/>
  </si>
  <si>
    <t>「簡易水道の高料金対策に要する経費」は、繰出基準第５の２（2）により算定された額。</t>
    <rPh sb="1" eb="3">
      <t>カンイ</t>
    </rPh>
    <rPh sb="3" eb="5">
      <t>スイドウ</t>
    </rPh>
    <rPh sb="6" eb="9">
      <t>コウリョウキン</t>
    </rPh>
    <rPh sb="9" eb="11">
      <t>タイサク</t>
    </rPh>
    <rPh sb="12" eb="13">
      <t>ヨウ</t>
    </rPh>
    <rPh sb="15" eb="17">
      <t>ケイヒ</t>
    </rPh>
    <rPh sb="20" eb="22">
      <t>クリダシ</t>
    </rPh>
    <rPh sb="22" eb="24">
      <t>キジュン</t>
    </rPh>
    <rPh sb="24" eb="25">
      <t>ダイ</t>
    </rPh>
    <rPh sb="34" eb="36">
      <t>サンテイ</t>
    </rPh>
    <rPh sb="39" eb="40">
      <t>ガク</t>
    </rPh>
    <phoneticPr fontId="1"/>
  </si>
  <si>
    <t>「簡易水道未普及解消緊急対策事業に要する経費」は、繰出基準第５の３(2)イにより算定された額。</t>
    <rPh sb="25" eb="26">
      <t>ク</t>
    </rPh>
    <rPh sb="26" eb="27">
      <t>デ</t>
    </rPh>
    <rPh sb="27" eb="29">
      <t>キジュン</t>
    </rPh>
    <rPh sb="29" eb="30">
      <t>ダイ</t>
    </rPh>
    <phoneticPr fontId="1"/>
  </si>
  <si>
    <t>「地方公営企業法の適用に要する経費」は、繰出基準第５の５（2）により算定された額。</t>
    <rPh sb="1" eb="3">
      <t>チホウ</t>
    </rPh>
    <rPh sb="3" eb="5">
      <t>コウエイ</t>
    </rPh>
    <rPh sb="5" eb="7">
      <t>キギョウ</t>
    </rPh>
    <rPh sb="7" eb="8">
      <t>ホウ</t>
    </rPh>
    <rPh sb="9" eb="11">
      <t>テキヨウ</t>
    </rPh>
    <rPh sb="12" eb="13">
      <t>ヨウ</t>
    </rPh>
    <rPh sb="15" eb="17">
      <t>ケイヒ</t>
    </rPh>
    <rPh sb="20" eb="21">
      <t>ク</t>
    </rPh>
    <rPh sb="21" eb="22">
      <t>ダ</t>
    </rPh>
    <rPh sb="22" eb="24">
      <t>キジュン</t>
    </rPh>
    <rPh sb="24" eb="25">
      <t>ダイ</t>
    </rPh>
    <rPh sb="34" eb="36">
      <t>サンテイ</t>
    </rPh>
    <rPh sb="39" eb="40">
      <t>ガク</t>
    </rPh>
    <phoneticPr fontId="1"/>
  </si>
  <si>
    <t>「市場の建設改良に要する経費」は、繰出基準第６の２(2)により算定された額。</t>
    <rPh sb="17" eb="18">
      <t>ク</t>
    </rPh>
    <rPh sb="18" eb="19">
      <t>デ</t>
    </rPh>
    <rPh sb="19" eb="21">
      <t>キジュン</t>
    </rPh>
    <rPh sb="21" eb="22">
      <t>ダイ</t>
    </rPh>
    <phoneticPr fontId="1"/>
  </si>
  <si>
    <t>「雨水処理に要する経費」は、繰出基準第７の１（2）により算定された額のうち資本費分。</t>
    <rPh sb="1" eb="3">
      <t>ウスイ</t>
    </rPh>
    <rPh sb="3" eb="5">
      <t>ショリ</t>
    </rPh>
    <rPh sb="6" eb="7">
      <t>ヨウ</t>
    </rPh>
    <rPh sb="9" eb="11">
      <t>ケイヒ</t>
    </rPh>
    <rPh sb="14" eb="15">
      <t>ク</t>
    </rPh>
    <rPh sb="15" eb="16">
      <t>ダ</t>
    </rPh>
    <rPh sb="16" eb="18">
      <t>キジュン</t>
    </rPh>
    <rPh sb="18" eb="19">
      <t>ダイ</t>
    </rPh>
    <rPh sb="37" eb="40">
      <t>シホンヒ</t>
    </rPh>
    <rPh sb="40" eb="41">
      <t>ブン</t>
    </rPh>
    <phoneticPr fontId="1"/>
  </si>
  <si>
    <t>「分流式下水道等に要する経費」は、繰出基準第７の２(2)により算定された額。</t>
    <rPh sb="1" eb="3">
      <t>ブンリュウ</t>
    </rPh>
    <rPh sb="3" eb="4">
      <t>シキ</t>
    </rPh>
    <rPh sb="4" eb="7">
      <t>ゲスイドウ</t>
    </rPh>
    <rPh sb="7" eb="8">
      <t>トウ</t>
    </rPh>
    <rPh sb="9" eb="10">
      <t>ヨウ</t>
    </rPh>
    <rPh sb="12" eb="14">
      <t>ケイヒ</t>
    </rPh>
    <rPh sb="17" eb="19">
      <t>クリダシ</t>
    </rPh>
    <rPh sb="19" eb="21">
      <t>キジュン</t>
    </rPh>
    <rPh sb="21" eb="22">
      <t>ダイ</t>
    </rPh>
    <rPh sb="31" eb="33">
      <t>サンテイ</t>
    </rPh>
    <rPh sb="36" eb="37">
      <t>ガク</t>
    </rPh>
    <phoneticPr fontId="1"/>
  </si>
  <si>
    <t>「流域下水道の建設に要する経費」は繰出基準第７の３（2）ただし書きにより算定された額。</t>
    <rPh sb="1" eb="3">
      <t>リュウイキ</t>
    </rPh>
    <rPh sb="3" eb="6">
      <t>ゲスイドウ</t>
    </rPh>
    <rPh sb="7" eb="9">
      <t>ケンセツ</t>
    </rPh>
    <rPh sb="10" eb="11">
      <t>ヨウ</t>
    </rPh>
    <rPh sb="13" eb="15">
      <t>ケイヒ</t>
    </rPh>
    <rPh sb="17" eb="19">
      <t>クリダシ</t>
    </rPh>
    <rPh sb="19" eb="21">
      <t>キジュン</t>
    </rPh>
    <rPh sb="21" eb="22">
      <t>ダイ</t>
    </rPh>
    <rPh sb="31" eb="32">
      <t>ガ</t>
    </rPh>
    <phoneticPr fontId="1"/>
  </si>
  <si>
    <t>「高度処理に要する経費」は繰出基準第７の７（2）により算定された額のうち資本費分。</t>
    <rPh sb="1" eb="3">
      <t>コウド</t>
    </rPh>
    <rPh sb="3" eb="5">
      <t>ショリ</t>
    </rPh>
    <rPh sb="6" eb="7">
      <t>ヨウ</t>
    </rPh>
    <rPh sb="9" eb="11">
      <t>ケイヒ</t>
    </rPh>
    <rPh sb="13" eb="15">
      <t>クリダシ</t>
    </rPh>
    <rPh sb="15" eb="17">
      <t>キジュン</t>
    </rPh>
    <rPh sb="17" eb="18">
      <t>ダイ</t>
    </rPh>
    <rPh sb="39" eb="40">
      <t>ブン</t>
    </rPh>
    <phoneticPr fontId="1"/>
  </si>
  <si>
    <t>「高資本費対策に要する経費」は繰出基準第７の８（2）により算定された額。</t>
    <rPh sb="1" eb="2">
      <t>タカ</t>
    </rPh>
    <rPh sb="2" eb="5">
      <t>シホンヒ</t>
    </rPh>
    <rPh sb="5" eb="7">
      <t>タイサク</t>
    </rPh>
    <rPh sb="8" eb="9">
      <t>ヨウ</t>
    </rPh>
    <rPh sb="11" eb="13">
      <t>ケイヒ</t>
    </rPh>
    <rPh sb="15" eb="17">
      <t>クリダシ</t>
    </rPh>
    <rPh sb="17" eb="19">
      <t>キジュン</t>
    </rPh>
    <rPh sb="19" eb="20">
      <t>ダイ</t>
    </rPh>
    <phoneticPr fontId="1"/>
  </si>
  <si>
    <t>「広域化・共同化の推進に要する経費」は繰出基準第７の９（2）により算定された額。</t>
    <rPh sb="1" eb="4">
      <t>コウイキカ</t>
    </rPh>
    <rPh sb="5" eb="8">
      <t>キョウドウカ</t>
    </rPh>
    <rPh sb="9" eb="11">
      <t>スイシン</t>
    </rPh>
    <rPh sb="12" eb="13">
      <t>ヨウ</t>
    </rPh>
    <rPh sb="15" eb="17">
      <t>ケイヒ</t>
    </rPh>
    <rPh sb="19" eb="21">
      <t>クリダシ</t>
    </rPh>
    <rPh sb="21" eb="23">
      <t>キジュン</t>
    </rPh>
    <rPh sb="23" eb="24">
      <t>ダイ</t>
    </rPh>
    <phoneticPr fontId="1"/>
  </si>
  <si>
    <t>「地方公営企業法の適用に要する経費」は繰出基準第７の10（2）により算定された額。</t>
    <rPh sb="1" eb="3">
      <t>チホウ</t>
    </rPh>
    <rPh sb="3" eb="5">
      <t>コウエイ</t>
    </rPh>
    <rPh sb="5" eb="7">
      <t>キギョウ</t>
    </rPh>
    <rPh sb="7" eb="8">
      <t>ホウ</t>
    </rPh>
    <rPh sb="9" eb="11">
      <t>テキヨウ</t>
    </rPh>
    <rPh sb="12" eb="13">
      <t>ヨウ</t>
    </rPh>
    <rPh sb="15" eb="17">
      <t>ケイヒ</t>
    </rPh>
    <rPh sb="19" eb="20">
      <t>ク</t>
    </rPh>
    <rPh sb="20" eb="21">
      <t>ダ</t>
    </rPh>
    <rPh sb="21" eb="23">
      <t>キジュン</t>
    </rPh>
    <rPh sb="23" eb="24">
      <t>ダイ</t>
    </rPh>
    <rPh sb="34" eb="36">
      <t>サンテイ</t>
    </rPh>
    <rPh sb="39" eb="40">
      <t>ガク</t>
    </rPh>
    <phoneticPr fontId="1"/>
  </si>
  <si>
    <t>「小規模集合排水処理施設整備事業に要する経費」は繰出基準第７の11（2）ただし書きにより算定された額。</t>
    <rPh sb="1" eb="4">
      <t>ショウキボ</t>
    </rPh>
    <rPh sb="4" eb="6">
      <t>シュウゴウ</t>
    </rPh>
    <rPh sb="6" eb="8">
      <t>ハイスイ</t>
    </rPh>
    <rPh sb="8" eb="10">
      <t>ショリ</t>
    </rPh>
    <rPh sb="10" eb="12">
      <t>シセツ</t>
    </rPh>
    <rPh sb="12" eb="14">
      <t>セイビ</t>
    </rPh>
    <rPh sb="14" eb="16">
      <t>ジギョウ</t>
    </rPh>
    <rPh sb="17" eb="18">
      <t>ヨウ</t>
    </rPh>
    <rPh sb="20" eb="22">
      <t>ケイヒ</t>
    </rPh>
    <rPh sb="24" eb="26">
      <t>クリダシ</t>
    </rPh>
    <rPh sb="26" eb="28">
      <t>キジュン</t>
    </rPh>
    <rPh sb="28" eb="29">
      <t>ダイ</t>
    </rPh>
    <rPh sb="39" eb="40">
      <t>ガ</t>
    </rPh>
    <phoneticPr fontId="1"/>
  </si>
  <si>
    <t>「個別排水処理施設整備事業に要する経費」は繰出基準第７の12（2）ただし書きにより算定された額。</t>
    <rPh sb="1" eb="3">
      <t>コベツ</t>
    </rPh>
    <rPh sb="3" eb="5">
      <t>ハイスイ</t>
    </rPh>
    <rPh sb="5" eb="7">
      <t>ショリ</t>
    </rPh>
    <rPh sb="7" eb="9">
      <t>シセツ</t>
    </rPh>
    <rPh sb="9" eb="11">
      <t>セイビ</t>
    </rPh>
    <rPh sb="11" eb="13">
      <t>ジギョウ</t>
    </rPh>
    <rPh sb="14" eb="15">
      <t>ヨウ</t>
    </rPh>
    <rPh sb="17" eb="19">
      <t>ケイヒ</t>
    </rPh>
    <rPh sb="21" eb="23">
      <t>クリダシ</t>
    </rPh>
    <rPh sb="23" eb="25">
      <t>キジュン</t>
    </rPh>
    <rPh sb="25" eb="26">
      <t>ダイ</t>
    </rPh>
    <rPh sb="36" eb="37">
      <t>ガ</t>
    </rPh>
    <phoneticPr fontId="1"/>
  </si>
  <si>
    <t>「下水道事業債(特別措置分）の償還に要する経費」は、繰出基準第７の13(2)により算定された額。</t>
    <rPh sb="1" eb="4">
      <t>ゲスイドウ</t>
    </rPh>
    <rPh sb="4" eb="7">
      <t>ジギョウサイ</t>
    </rPh>
    <rPh sb="8" eb="10">
      <t>トクベツ</t>
    </rPh>
    <rPh sb="10" eb="12">
      <t>ソチ</t>
    </rPh>
    <rPh sb="12" eb="13">
      <t>ブン</t>
    </rPh>
    <rPh sb="15" eb="17">
      <t>ショウカン</t>
    </rPh>
    <rPh sb="18" eb="19">
      <t>ヨウ</t>
    </rPh>
    <rPh sb="21" eb="23">
      <t>ケイヒ</t>
    </rPh>
    <rPh sb="26" eb="28">
      <t>クリダシ</t>
    </rPh>
    <rPh sb="28" eb="30">
      <t>キジュン</t>
    </rPh>
    <rPh sb="30" eb="31">
      <t>ダイ</t>
    </rPh>
    <rPh sb="41" eb="43">
      <t>サンテイ</t>
    </rPh>
    <rPh sb="46" eb="47">
      <t>ガク</t>
    </rPh>
    <phoneticPr fontId="1"/>
  </si>
  <si>
    <t>「その他」は、繰出基準第７の14（2）により算定された額。</t>
    <rPh sb="3" eb="4">
      <t>タ</t>
    </rPh>
    <rPh sb="7" eb="8">
      <t>ク</t>
    </rPh>
    <rPh sb="8" eb="9">
      <t>ダ</t>
    </rPh>
    <rPh sb="9" eb="11">
      <t>キジュン</t>
    </rPh>
    <rPh sb="11" eb="12">
      <t>ダイ</t>
    </rPh>
    <rPh sb="22" eb="24">
      <t>サンテイ</t>
    </rPh>
    <rPh sb="27" eb="28">
      <t>ガク</t>
    </rPh>
    <phoneticPr fontId="1"/>
  </si>
  <si>
    <t>「離島における旅客上屋の整備に要する経費」は、繰出基準第８(2)により算定された額。</t>
    <rPh sb="23" eb="24">
      <t>ク</t>
    </rPh>
    <rPh sb="24" eb="25">
      <t>デ</t>
    </rPh>
    <rPh sb="25" eb="27">
      <t>キジュン</t>
    </rPh>
    <rPh sb="27" eb="28">
      <t>ダイ</t>
    </rPh>
    <phoneticPr fontId="1"/>
  </si>
  <si>
    <t>「駐車場の整備促進に要する経費」は、繰出基準第９の1(2)により算定された額。</t>
    <rPh sb="18" eb="19">
      <t>ク</t>
    </rPh>
    <rPh sb="19" eb="20">
      <t>デ</t>
    </rPh>
    <rPh sb="20" eb="22">
      <t>キジュン</t>
    </rPh>
    <rPh sb="22" eb="23">
      <t>ダイ</t>
    </rPh>
    <phoneticPr fontId="1"/>
  </si>
  <si>
    <t>「臨時財政特例債の償還に要する経費」は、繰出基準第９の５(2)により算定された額。</t>
    <rPh sb="1" eb="3">
      <t>リンジ</t>
    </rPh>
    <rPh sb="3" eb="5">
      <t>ザイセイ</t>
    </rPh>
    <rPh sb="5" eb="8">
      <t>トクレイサイ</t>
    </rPh>
    <rPh sb="9" eb="11">
      <t>ショウカン</t>
    </rPh>
    <rPh sb="12" eb="13">
      <t>ヨウ</t>
    </rPh>
    <rPh sb="15" eb="17">
      <t>ケイヒ</t>
    </rPh>
    <rPh sb="20" eb="21">
      <t>ク</t>
    </rPh>
    <rPh sb="21" eb="22">
      <t>デ</t>
    </rPh>
    <rPh sb="22" eb="24">
      <t>キジュン</t>
    </rPh>
    <rPh sb="24" eb="25">
      <t>ダイ</t>
    </rPh>
    <phoneticPr fontId="1"/>
  </si>
  <si>
    <t>「地方公営企業法の適用に要する経費」は、繰出基準第９の６(2)により算定された額。</t>
    <rPh sb="1" eb="3">
      <t>チホウ</t>
    </rPh>
    <rPh sb="3" eb="5">
      <t>コウエイ</t>
    </rPh>
    <rPh sb="5" eb="7">
      <t>キギョウ</t>
    </rPh>
    <rPh sb="7" eb="8">
      <t>ホウ</t>
    </rPh>
    <rPh sb="9" eb="11">
      <t>テキヨウ</t>
    </rPh>
    <rPh sb="12" eb="13">
      <t>ヨウ</t>
    </rPh>
    <rPh sb="15" eb="17">
      <t>ケイヒ</t>
    </rPh>
    <rPh sb="20" eb="22">
      <t>クリダシ</t>
    </rPh>
    <rPh sb="22" eb="24">
      <t>キジュン</t>
    </rPh>
    <rPh sb="24" eb="25">
      <t>ダイ</t>
    </rPh>
    <rPh sb="34" eb="36">
      <t>サンテイ</t>
    </rPh>
    <rPh sb="39" eb="40">
      <t>ガク</t>
    </rPh>
    <phoneticPr fontId="2"/>
  </si>
  <si>
    <t>「公営企業の脱炭素化の取組に要する経費（出資債は除く。）」は、繰出基準第９の８（２）により算定された額。</t>
    <phoneticPr fontId="1"/>
  </si>
  <si>
    <t>「新型コロナウイルス感染症に係る減収対策のために発行する資金手当債の利子負担の軽減に要する経費」は、繰出基準第９の７(2)により算定された額。</t>
    <phoneticPr fontId="1"/>
  </si>
  <si>
    <t>３②E'表の「Y」については、次の表により算出される合計額を記入すること。</t>
    <rPh sb="4" eb="5">
      <t>ヒョウ</t>
    </rPh>
    <rPh sb="15" eb="16">
      <t>ツギ</t>
    </rPh>
    <rPh sb="17" eb="18">
      <t>ヒョウ</t>
    </rPh>
    <rPh sb="21" eb="23">
      <t>サンシュツ</t>
    </rPh>
    <rPh sb="26" eb="28">
      <t>ゴウケイ</t>
    </rPh>
    <rPh sb="28" eb="29">
      <t>ガク</t>
    </rPh>
    <rPh sb="30" eb="32">
      <t>キニュウ</t>
    </rPh>
    <phoneticPr fontId="1"/>
  </si>
  <si>
    <t>３②Ａ'のZについては、次の表により算出される合計額を記入すること。</t>
    <rPh sb="12" eb="13">
      <t>ツギ</t>
    </rPh>
    <rPh sb="14" eb="15">
      <t>ヒョウ</t>
    </rPh>
    <rPh sb="18" eb="20">
      <t>サンシュツ</t>
    </rPh>
    <rPh sb="23" eb="25">
      <t>ゴウケイ</t>
    </rPh>
    <rPh sb="25" eb="26">
      <t>ガク</t>
    </rPh>
    <rPh sb="27" eb="29">
      <t>キニュウ</t>
    </rPh>
    <phoneticPr fontId="1"/>
  </si>
  <si>
    <t>特定財源の額（３③Ａ表「特定財源計」欄の数値）</t>
    <rPh sb="0" eb="2">
      <t>トクテイ</t>
    </rPh>
    <rPh sb="2" eb="4">
      <t>ザイゲン</t>
    </rPh>
    <rPh sb="5" eb="6">
      <t>ガク</t>
    </rPh>
    <rPh sb="10" eb="11">
      <t>オモテ</t>
    </rPh>
    <rPh sb="12" eb="14">
      <t>トクテイ</t>
    </rPh>
    <rPh sb="14" eb="16">
      <t>ザイゲン</t>
    </rPh>
    <rPh sb="16" eb="17">
      <t>ケイ</t>
    </rPh>
    <rPh sb="18" eb="19">
      <t>ラン</t>
    </rPh>
    <rPh sb="20" eb="22">
      <t>スウチ</t>
    </rPh>
    <phoneticPr fontId="1"/>
  </si>
  <si>
    <t>公営企業に要する経費の財源とする地方債の償還の財源に充てたと認められる繰入金（３②表「合計※」欄の数値）</t>
    <rPh sb="0" eb="2">
      <t>コウエイ</t>
    </rPh>
    <rPh sb="2" eb="4">
      <t>キギョウ</t>
    </rPh>
    <rPh sb="5" eb="6">
      <t>ヨウ</t>
    </rPh>
    <rPh sb="8" eb="10">
      <t>ケイヒ</t>
    </rPh>
    <rPh sb="11" eb="13">
      <t>ザイゲン</t>
    </rPh>
    <rPh sb="16" eb="19">
      <t>チホウサイ</t>
    </rPh>
    <rPh sb="20" eb="22">
      <t>ショウカン</t>
    </rPh>
    <rPh sb="23" eb="25">
      <t>ザイゲン</t>
    </rPh>
    <rPh sb="26" eb="27">
      <t>ア</t>
    </rPh>
    <rPh sb="30" eb="31">
      <t>ミト</t>
    </rPh>
    <rPh sb="35" eb="38">
      <t>クリイレキン</t>
    </rPh>
    <rPh sb="43" eb="45">
      <t>ゴウケイ</t>
    </rPh>
    <rPh sb="47" eb="48">
      <t>ラン</t>
    </rPh>
    <rPh sb="49" eb="51">
      <t>スウチ</t>
    </rPh>
    <phoneticPr fontId="1"/>
  </si>
  <si>
    <t xml:space="preserve">元利償還金の額（繰上償還額等を除く）（３③Ａ表「元利償還金」欄の数値）
</t>
    <rPh sb="0" eb="2">
      <t>ガンリ</t>
    </rPh>
    <rPh sb="2" eb="5">
      <t>ショウカンキン</t>
    </rPh>
    <rPh sb="6" eb="7">
      <t>ガク</t>
    </rPh>
    <rPh sb="8" eb="10">
      <t>クリアゲ</t>
    </rPh>
    <rPh sb="10" eb="12">
      <t>ショウカン</t>
    </rPh>
    <rPh sb="12" eb="14">
      <t>ガクトウ</t>
    </rPh>
    <rPh sb="15" eb="16">
      <t>ノゾ</t>
    </rPh>
    <rPh sb="22" eb="23">
      <t>ヒョウ</t>
    </rPh>
    <rPh sb="24" eb="26">
      <t>ガンリ</t>
    </rPh>
    <rPh sb="26" eb="29">
      <t>ショウカンキン</t>
    </rPh>
    <rPh sb="30" eb="31">
      <t>ラン</t>
    </rPh>
    <rPh sb="32" eb="34">
      <t>スウチ</t>
    </rPh>
    <phoneticPr fontId="1"/>
  </si>
  <si>
    <t>ツ</t>
    <phoneticPr fontId="1"/>
  </si>
  <si>
    <t>エ</t>
    <phoneticPr fontId="1"/>
  </si>
  <si>
    <t>ウ</t>
    <phoneticPr fontId="1"/>
  </si>
  <si>
    <r>
      <t>⑮’減債基金積立相当額</t>
    </r>
    <r>
      <rPr>
        <sz val="10"/>
        <rFont val="ＭＳ ゴシック"/>
        <family val="3"/>
        <charset val="128"/>
      </rPr>
      <t>（前年度末年度割相当額累計）</t>
    </r>
    <rPh sb="2" eb="4">
      <t>ゲンサイ</t>
    </rPh>
    <rPh sb="4" eb="6">
      <t>キキン</t>
    </rPh>
    <rPh sb="6" eb="7">
      <t>ツ</t>
    </rPh>
    <rPh sb="7" eb="8">
      <t>タ</t>
    </rPh>
    <rPh sb="8" eb="11">
      <t>ソウトウガク</t>
    </rPh>
    <rPh sb="12" eb="15">
      <t>ゼンネンド</t>
    </rPh>
    <rPh sb="15" eb="16">
      <t>マツ</t>
    </rPh>
    <rPh sb="16" eb="18">
      <t>ネンド</t>
    </rPh>
    <rPh sb="18" eb="19">
      <t>ワリ</t>
    </rPh>
    <rPh sb="19" eb="22">
      <t>ソウトウガク</t>
    </rPh>
    <rPh sb="22" eb="24">
      <t>ルイケイ</t>
    </rPh>
    <phoneticPr fontId="1"/>
  </si>
  <si>
    <t>特定財源　計
（総括表③の⑧に転記される数値）
⑤</t>
    <rPh sb="0" eb="2">
      <t>トクテイ</t>
    </rPh>
    <rPh sb="2" eb="4">
      <t>ザイゲン</t>
    </rPh>
    <rPh sb="5" eb="6">
      <t>ケイ</t>
    </rPh>
    <rPh sb="8" eb="11">
      <t>ソウカツヒョウ</t>
    </rPh>
    <rPh sb="15" eb="17">
      <t>テンキ</t>
    </rPh>
    <rPh sb="20" eb="22">
      <t>スウチ</t>
    </rPh>
    <phoneticPr fontId="1"/>
  </si>
  <si>
    <t>元利償還金
（総括表③の①に転記される数値）
①-②-③-④</t>
    <rPh sb="0" eb="2">
      <t>ガンリ</t>
    </rPh>
    <rPh sb="2" eb="5">
      <t>ショウカンキン</t>
    </rPh>
    <rPh sb="14" eb="16">
      <t>テンキ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</si>
</sst>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41" formatCode="_ * #,##0_ ;_ * \-#,##0_ ;_ * &quot;-&quot;_ ;_ @_ "/>
    <numFmt numFmtId="176" formatCode="#,##0\ "/>
    <numFmt numFmtId="177" formatCode="0.00000_ "/>
    <numFmt numFmtId="178" formatCode="#,##0;&quot;△ &quot;#,##0"/>
    <numFmt numFmtId="179" formatCode="#,##0.0;&quot;△ &quot;#,##0.0"/>
    <numFmt numFmtId="180" formatCode="0_);[Red]\(0\)"/>
    <numFmt numFmtId="181" formatCode="0.0_);[Red]\(0.0\)"/>
    <numFmt numFmtId="182" formatCode="#,##0.000;&quot;△ &quot;#,##0.000"/>
    <numFmt numFmtId="183" formatCode="#,##0_ "/>
    <numFmt numFmtId="184" formatCode="#,##0\ ;&quot;△&quot;#,##0\ "/>
    <numFmt numFmtId="185" formatCode="#,##0_ ;[Red]\-#,##0\ "/>
    <numFmt numFmtId="186" formatCode="#,##0_);[Red]\(#,##0\)"/>
    <numFmt numFmtId="187" formatCode="0.0_ "/>
    <numFmt numFmtId="188" formatCode="_ * #,##0_ ;_ * \-#,##0_ ;_ * &quot;&quot;_ ;_ @_ "/>
  </numFmts>
  <fonts count="55">
    <font>
      <sz val="1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b/>
      <sz val="12"/>
      <name val="ＭＳ Ｐゴシック"/>
      <family val="3"/>
      <charset val="128"/>
    </font>
    <font>
      <sz val="16"/>
      <name val="ＭＳ Ｐゴシック"/>
      <family val="3"/>
      <charset val="128"/>
    </font>
    <font>
      <sz val="10"/>
      <name val="ＭＳ Ｐゴシック"/>
      <family val="3"/>
      <charset val="128"/>
    </font>
    <font>
      <sz val="8"/>
      <name val="ＭＳ Ｐゴシック"/>
      <family val="3"/>
      <charset val="128"/>
    </font>
    <font>
      <sz val="12"/>
      <name val="ＭＳ 明朝"/>
      <family val="1"/>
      <charset val="128"/>
    </font>
    <font>
      <sz val="11"/>
      <name val="ＭＳ 明朝"/>
      <family val="1"/>
      <charset val="128"/>
    </font>
    <font>
      <b/>
      <sz val="12"/>
      <name val="ＭＳ 明朝"/>
      <family val="1"/>
      <charset val="128"/>
    </font>
    <font>
      <sz val="10"/>
      <name val="ＭＳ 明朝"/>
      <family val="1"/>
      <charset val="128"/>
    </font>
    <font>
      <b/>
      <sz val="16"/>
      <name val="ＭＳ Ｐゴシック"/>
      <family val="3"/>
      <charset val="128"/>
    </font>
    <font>
      <sz val="16"/>
      <name val="ＭＳ ゴシック"/>
      <family val="3"/>
      <charset val="128"/>
    </font>
    <font>
      <sz val="11"/>
      <name val="ＭＳ ゴシック"/>
      <family val="3"/>
      <charset val="128"/>
    </font>
    <font>
      <sz val="18"/>
      <name val="ＭＳ ゴシック"/>
      <family val="3"/>
      <charset val="128"/>
    </font>
    <font>
      <b/>
      <sz val="20"/>
      <name val="ＭＳ ゴシック"/>
      <family val="3"/>
      <charset val="128"/>
    </font>
    <font>
      <sz val="20"/>
      <name val="ＭＳ ゴシック"/>
      <family val="3"/>
      <charset val="128"/>
    </font>
    <font>
      <sz val="14"/>
      <name val="ＭＳ ゴシック"/>
      <family val="3"/>
      <charset val="128"/>
    </font>
    <font>
      <b/>
      <sz val="11"/>
      <name val="ＭＳ ゴシック"/>
      <family val="3"/>
      <charset val="128"/>
    </font>
    <font>
      <sz val="12"/>
      <name val="ＭＳ ゴシック"/>
      <family val="3"/>
      <charset val="128"/>
    </font>
    <font>
      <sz val="10"/>
      <name val="ＭＳ ゴシック"/>
      <family val="3"/>
      <charset val="128"/>
    </font>
    <font>
      <i/>
      <sz val="11"/>
      <name val="ＭＳ ゴシック"/>
      <family val="3"/>
      <charset val="128"/>
    </font>
    <font>
      <i/>
      <sz val="12"/>
      <name val="ＭＳ ゴシック"/>
      <family val="3"/>
      <charset val="128"/>
    </font>
    <font>
      <i/>
      <sz val="9"/>
      <name val="ＭＳ ゴシック"/>
      <family val="3"/>
      <charset val="128"/>
    </font>
    <font>
      <i/>
      <sz val="8"/>
      <name val="ＭＳ ゴシック"/>
      <family val="3"/>
      <charset val="128"/>
    </font>
    <font>
      <sz val="9"/>
      <name val="ＭＳ ゴシック"/>
      <family val="3"/>
      <charset val="128"/>
    </font>
    <font>
      <i/>
      <sz val="6"/>
      <name val="ＭＳ ゴシック"/>
      <family val="3"/>
      <charset val="128"/>
    </font>
    <font>
      <sz val="8"/>
      <name val="ＭＳ ゴシック"/>
      <family val="3"/>
      <charset val="128"/>
    </font>
    <font>
      <b/>
      <sz val="14"/>
      <color indexed="10"/>
      <name val="ＭＳ ゴシック"/>
      <family val="3"/>
      <charset val="128"/>
    </font>
    <font>
      <b/>
      <u/>
      <sz val="16"/>
      <name val="ＭＳ ゴシック"/>
      <family val="3"/>
      <charset val="128"/>
    </font>
    <font>
      <sz val="14"/>
      <color indexed="10"/>
      <name val="ＭＳ ゴシック"/>
      <family val="3"/>
      <charset val="128"/>
    </font>
    <font>
      <b/>
      <sz val="14"/>
      <name val="ＭＳ ゴシック"/>
      <family val="3"/>
      <charset val="128"/>
    </font>
    <font>
      <sz val="10"/>
      <color indexed="8"/>
      <name val="ＭＳ 明朝"/>
      <family val="1"/>
      <charset val="128"/>
    </font>
    <font>
      <sz val="10"/>
      <name val="ＭＳ Ｐ明朝"/>
      <family val="1"/>
      <charset val="128"/>
    </font>
    <font>
      <sz val="14"/>
      <name val="ＭＳ 明朝"/>
      <family val="1"/>
      <charset val="128"/>
    </font>
    <font>
      <strike/>
      <sz val="11"/>
      <name val="ＭＳ Ｐゴシック"/>
      <family val="3"/>
      <charset val="128"/>
    </font>
    <font>
      <sz val="11"/>
      <color theme="1"/>
      <name val="ＭＳ ゴシック"/>
      <family val="3"/>
      <charset val="128"/>
      <scheme val="minor"/>
    </font>
    <font>
      <sz val="11"/>
      <color theme="1"/>
      <name val="ＭＳ Ｐゴシック"/>
      <family val="3"/>
      <charset val="128"/>
    </font>
    <font>
      <sz val="12"/>
      <color theme="1"/>
      <name val="ＭＳ Ｐゴシック"/>
      <family val="3"/>
      <charset val="128"/>
    </font>
    <font>
      <sz val="9"/>
      <color theme="1"/>
      <name val="ＤＨＰ平成ゴシックW5"/>
      <family val="3"/>
      <charset val="128"/>
    </font>
    <font>
      <i/>
      <sz val="9"/>
      <name val="ＭＳ ゴシック"/>
      <family val="3"/>
      <charset val="128"/>
      <scheme val="minor"/>
    </font>
    <font>
      <sz val="11"/>
      <color theme="1"/>
      <name val="ＭＳ 明朝"/>
      <family val="1"/>
      <charset val="128"/>
    </font>
    <font>
      <sz val="10"/>
      <color theme="1"/>
      <name val="ＭＳ 明朝"/>
      <family val="1"/>
      <charset val="128"/>
    </font>
    <font>
      <sz val="12"/>
      <color theme="1"/>
      <name val="ＭＳ ゴシック"/>
      <family val="3"/>
      <charset val="128"/>
      <scheme val="minor"/>
    </font>
    <font>
      <sz val="10"/>
      <color theme="1"/>
      <name val="ＭＳ Ｐ明朝"/>
      <family val="1"/>
      <charset val="128"/>
    </font>
    <font>
      <sz val="12"/>
      <color theme="1"/>
      <name val="ＭＳ Ｐ明朝"/>
      <family val="1"/>
      <charset val="128"/>
    </font>
    <font>
      <sz val="11"/>
      <color theme="1"/>
      <name val="ＭＳ ゴシック"/>
      <family val="3"/>
      <charset val="128"/>
    </font>
    <font>
      <sz val="10"/>
      <color theme="1"/>
      <name val="ＭＳ Ｐゴシック"/>
      <family val="3"/>
      <charset val="128"/>
    </font>
    <font>
      <sz val="11"/>
      <color theme="0"/>
      <name val="ＭＳ Ｐゴシック"/>
      <family val="3"/>
      <charset val="128"/>
    </font>
    <font>
      <sz val="11"/>
      <color theme="0"/>
      <name val="ＭＳ ゴシック"/>
      <family val="3"/>
      <charset val="128"/>
    </font>
    <font>
      <sz val="12"/>
      <color theme="3" tint="0.39997558519241921"/>
      <name val="ＭＳ Ｐゴシック"/>
      <family val="3"/>
      <charset val="128"/>
    </font>
    <font>
      <sz val="12"/>
      <color theme="1"/>
      <name val="ＭＳ 明朝"/>
      <family val="1"/>
      <charset val="128"/>
    </font>
    <font>
      <sz val="8"/>
      <color theme="1"/>
      <name val="ＭＳ Ｐ明朝"/>
      <family val="1"/>
      <charset val="128"/>
    </font>
    <font>
      <sz val="12"/>
      <name val="ＭＳ ゴシック"/>
      <family val="3"/>
      <charset val="128"/>
      <scheme val="minor"/>
    </font>
  </fonts>
  <fills count="11">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6"/>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rgb="FFFFFF00"/>
        <bgColor indexed="64"/>
      </patternFill>
    </fill>
    <fill>
      <patternFill patternType="solid">
        <fgColor rgb="FFFFFFCC"/>
        <bgColor indexed="64"/>
      </patternFill>
    </fill>
    <fill>
      <patternFill patternType="solid">
        <fgColor theme="0" tint="-0.249977111117893"/>
        <bgColor indexed="64"/>
      </patternFill>
    </fill>
  </fills>
  <borders count="13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medium">
        <color indexed="64"/>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thin">
        <color indexed="64"/>
      </top>
      <bottom style="double">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dashed">
        <color indexed="64"/>
      </left>
      <right/>
      <top/>
      <bottom/>
      <diagonal/>
    </border>
    <border>
      <left style="medium">
        <color indexed="64"/>
      </left>
      <right style="medium">
        <color indexed="64"/>
      </right>
      <top style="medium">
        <color indexed="64"/>
      </top>
      <bottom/>
      <diagonal/>
    </border>
    <border>
      <left/>
      <right/>
      <top style="medium">
        <color indexed="64"/>
      </top>
      <bottom/>
      <diagonal/>
    </border>
    <border>
      <left/>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double">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medium">
        <color indexed="64"/>
      </bottom>
      <diagonal/>
    </border>
    <border>
      <left style="double">
        <color indexed="64"/>
      </left>
      <right style="double">
        <color indexed="64"/>
      </right>
      <top style="double">
        <color indexed="64"/>
      </top>
      <bottom/>
      <diagonal/>
    </border>
    <border>
      <left/>
      <right style="thin">
        <color indexed="64"/>
      </right>
      <top style="thin">
        <color indexed="64"/>
      </top>
      <bottom/>
      <diagonal/>
    </border>
    <border diagonalDown="1">
      <left style="medium">
        <color indexed="64"/>
      </left>
      <right style="double">
        <color indexed="64"/>
      </right>
      <top style="medium">
        <color indexed="64"/>
      </top>
      <bottom/>
      <diagonal style="hair">
        <color indexed="64"/>
      </diagonal>
    </border>
    <border diagonalDown="1">
      <left style="medium">
        <color indexed="64"/>
      </left>
      <right style="double">
        <color indexed="64"/>
      </right>
      <top/>
      <bottom style="double">
        <color indexed="64"/>
      </bottom>
      <diagonal style="hair">
        <color indexed="64"/>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medium">
        <color indexed="64"/>
      </left>
      <right style="double">
        <color indexed="64"/>
      </right>
      <top style="thin">
        <color indexed="64"/>
      </top>
      <bottom style="double">
        <color indexed="64"/>
      </bottom>
      <diagonal style="hair">
        <color indexed="64"/>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top/>
      <bottom/>
      <diagonal/>
    </border>
    <border>
      <left/>
      <right style="medium">
        <color indexed="64"/>
      </right>
      <top/>
      <bottom/>
      <diagonal/>
    </border>
    <border diagonalDown="1">
      <left style="medium">
        <color indexed="64"/>
      </left>
      <right style="medium">
        <color indexed="64"/>
      </right>
      <top style="medium">
        <color indexed="64"/>
      </top>
      <bottom style="thin">
        <color indexed="64"/>
      </bottom>
      <diagonal style="thin">
        <color indexed="64"/>
      </diagonal>
    </border>
    <border diagonalDown="1">
      <left style="medium">
        <color indexed="64"/>
      </left>
      <right style="medium">
        <color indexed="64"/>
      </right>
      <top style="thin">
        <color indexed="64"/>
      </top>
      <bottom style="thin">
        <color indexed="64"/>
      </bottom>
      <diagonal style="thin">
        <color indexed="64"/>
      </diagonal>
    </border>
    <border diagonalDown="1">
      <left style="medium">
        <color indexed="64"/>
      </left>
      <right style="medium">
        <color indexed="64"/>
      </right>
      <top style="thin">
        <color indexed="64"/>
      </top>
      <bottom style="medium">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double">
        <color indexed="64"/>
      </right>
      <top/>
      <bottom style="medium">
        <color indexed="64"/>
      </bottom>
      <diagonal/>
    </border>
    <border>
      <left style="medium">
        <color indexed="64"/>
      </left>
      <right style="medium">
        <color indexed="64"/>
      </right>
      <top/>
      <bottom style="double">
        <color indexed="64"/>
      </bottom>
      <diagonal/>
    </border>
    <border diagonalDown="1">
      <left style="medium">
        <color indexed="64"/>
      </left>
      <right style="double">
        <color indexed="64"/>
      </right>
      <top/>
      <bottom style="double">
        <color indexed="64"/>
      </bottom>
      <diagonal style="thin">
        <color indexed="64"/>
      </diagonal>
    </border>
    <border diagonalDown="1">
      <left style="medium">
        <color indexed="64"/>
      </left>
      <right style="double">
        <color indexed="64"/>
      </right>
      <top style="medium">
        <color indexed="64"/>
      </top>
      <bottom/>
      <diagonal style="thin">
        <color indexed="64"/>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style="double">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s>
  <cellStyleXfs count="18">
    <xf numFmtId="0" fontId="0" fillId="0" borderId="0">
      <alignment vertical="center"/>
    </xf>
    <xf numFmtId="9" fontId="37"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7" fillId="0" borderId="0" applyFont="0" applyFill="0" applyBorder="0" applyAlignment="0" applyProtection="0">
      <alignment vertical="center"/>
    </xf>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xf numFmtId="0" fontId="37" fillId="0" borderId="0">
      <alignment vertical="center"/>
    </xf>
    <xf numFmtId="0" fontId="3" fillId="0" borderId="0">
      <alignment vertical="center"/>
    </xf>
    <xf numFmtId="0" fontId="37" fillId="0" borderId="0">
      <alignment vertical="center"/>
    </xf>
    <xf numFmtId="0" fontId="3" fillId="0" borderId="0"/>
    <xf numFmtId="0" fontId="3" fillId="0" borderId="0"/>
    <xf numFmtId="0" fontId="3" fillId="0" borderId="0">
      <alignment vertical="center"/>
    </xf>
    <xf numFmtId="0" fontId="3" fillId="0" borderId="0">
      <alignment vertical="center"/>
    </xf>
  </cellStyleXfs>
  <cellXfs count="652">
    <xf numFmtId="0" fontId="0" fillId="0" borderId="0" xfId="0">
      <alignment vertical="center"/>
    </xf>
    <xf numFmtId="0" fontId="4" fillId="6" borderId="0" xfId="0" applyFont="1" applyFill="1">
      <alignment vertical="center"/>
    </xf>
    <xf numFmtId="0" fontId="5" fillId="6" borderId="0" xfId="0" applyFont="1" applyFill="1" applyBorder="1" applyAlignment="1">
      <alignment vertical="center"/>
    </xf>
    <xf numFmtId="0" fontId="5" fillId="6" borderId="0" xfId="0" applyFont="1" applyFill="1">
      <alignment vertical="center"/>
    </xf>
    <xf numFmtId="0" fontId="0" fillId="6" borderId="0" xfId="0" applyFill="1">
      <alignment vertical="center"/>
    </xf>
    <xf numFmtId="0" fontId="2" fillId="6" borderId="0" xfId="0" applyFont="1" applyFill="1">
      <alignment vertical="center"/>
    </xf>
    <xf numFmtId="0" fontId="0" fillId="6" borderId="0" xfId="0" applyFill="1" applyAlignment="1">
      <alignment horizontal="right" vertical="center"/>
    </xf>
    <xf numFmtId="0" fontId="2" fillId="6" borderId="1" xfId="0" applyFont="1" applyFill="1" applyBorder="1" applyAlignment="1" applyProtection="1">
      <alignment horizontal="distributed" vertical="distributed" indent="1"/>
      <protection locked="0"/>
    </xf>
    <xf numFmtId="183" fontId="2" fillId="6" borderId="1" xfId="0" applyNumberFormat="1" applyFont="1" applyFill="1" applyBorder="1" applyAlignment="1" applyProtection="1">
      <alignment horizontal="right" vertical="center"/>
      <protection locked="0"/>
    </xf>
    <xf numFmtId="184" fontId="2" fillId="6" borderId="1" xfId="0" applyNumberFormat="1" applyFont="1" applyFill="1" applyBorder="1" applyProtection="1">
      <alignment vertical="center"/>
      <protection locked="0"/>
    </xf>
    <xf numFmtId="0" fontId="2" fillId="6" borderId="2" xfId="0" applyFont="1" applyFill="1" applyBorder="1" applyAlignment="1" applyProtection="1">
      <alignment horizontal="distributed" vertical="distributed" indent="1"/>
      <protection locked="0"/>
    </xf>
    <xf numFmtId="183" fontId="2" fillId="6" borderId="2" xfId="0" applyNumberFormat="1" applyFont="1" applyFill="1" applyBorder="1" applyAlignment="1" applyProtection="1">
      <alignment horizontal="right" vertical="center"/>
      <protection locked="0"/>
    </xf>
    <xf numFmtId="184" fontId="2" fillId="6" borderId="2" xfId="0" applyNumberFormat="1" applyFont="1" applyFill="1" applyBorder="1" applyProtection="1">
      <alignment vertical="center"/>
      <protection locked="0"/>
    </xf>
    <xf numFmtId="0" fontId="2" fillId="7" borderId="3" xfId="0" applyFont="1" applyFill="1" applyBorder="1" applyAlignment="1">
      <alignment horizontal="center" vertical="center"/>
    </xf>
    <xf numFmtId="183" fontId="2" fillId="7" borderId="3" xfId="0" applyNumberFormat="1" applyFont="1" applyFill="1" applyBorder="1" applyAlignment="1">
      <alignment horizontal="right" vertical="center"/>
    </xf>
    <xf numFmtId="183" fontId="2" fillId="7" borderId="4" xfId="0" applyNumberFormat="1" applyFont="1" applyFill="1" applyBorder="1" applyAlignment="1">
      <alignment horizontal="right" vertical="center"/>
    </xf>
    <xf numFmtId="0" fontId="0" fillId="6" borderId="0" xfId="0" applyFill="1" applyBorder="1" applyAlignment="1" applyProtection="1">
      <alignment horizontal="center" vertical="center"/>
      <protection locked="0"/>
    </xf>
    <xf numFmtId="0" fontId="0" fillId="6" borderId="0" xfId="0" applyFill="1" applyBorder="1" applyAlignment="1">
      <alignment horizontal="center" vertical="center"/>
    </xf>
    <xf numFmtId="184" fontId="0" fillId="6" borderId="0" xfId="0" applyNumberFormat="1" applyFill="1" applyBorder="1">
      <alignment vertical="center"/>
    </xf>
    <xf numFmtId="0" fontId="3" fillId="6" borderId="0" xfId="0" applyFont="1" applyFill="1">
      <alignment vertical="center"/>
    </xf>
    <xf numFmtId="0" fontId="2" fillId="6" borderId="5" xfId="0" applyFont="1" applyFill="1" applyBorder="1">
      <alignment vertical="center"/>
    </xf>
    <xf numFmtId="0" fontId="2" fillId="6" borderId="0" xfId="0" applyFont="1" applyFill="1" applyAlignment="1">
      <alignment horizontal="right" vertical="center"/>
    </xf>
    <xf numFmtId="0" fontId="3" fillId="6" borderId="0" xfId="0" applyFont="1" applyFill="1" applyAlignment="1">
      <alignment horizontal="right" vertical="center"/>
    </xf>
    <xf numFmtId="0" fontId="2" fillId="6" borderId="0" xfId="0" applyFont="1" applyFill="1" applyBorder="1">
      <alignment vertical="center"/>
    </xf>
    <xf numFmtId="0" fontId="2" fillId="6" borderId="0" xfId="0" applyFont="1" applyFill="1" applyBorder="1" applyAlignment="1">
      <alignment horizontal="right" vertical="center"/>
    </xf>
    <xf numFmtId="0" fontId="3" fillId="6" borderId="0" xfId="0" applyFont="1" applyFill="1" applyAlignment="1">
      <alignment horizontal="center" vertical="center"/>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xf>
    <xf numFmtId="183" fontId="3" fillId="7" borderId="3" xfId="0" applyNumberFormat="1" applyFont="1" applyFill="1" applyBorder="1">
      <alignment vertical="center"/>
    </xf>
    <xf numFmtId="0" fontId="3" fillId="6" borderId="10" xfId="0" applyFont="1" applyFill="1" applyBorder="1">
      <alignment vertical="center"/>
    </xf>
    <xf numFmtId="0" fontId="3" fillId="6" borderId="11" xfId="0" applyFont="1" applyFill="1" applyBorder="1">
      <alignment vertical="center"/>
    </xf>
    <xf numFmtId="0" fontId="3" fillId="6" borderId="0" xfId="0" applyFont="1" applyFill="1" applyAlignment="1">
      <alignment horizontal="left" vertical="center"/>
    </xf>
    <xf numFmtId="0" fontId="38" fillId="6" borderId="0" xfId="0" applyFont="1" applyFill="1">
      <alignment vertical="center"/>
    </xf>
    <xf numFmtId="0" fontId="39" fillId="6" borderId="5" xfId="0" applyFont="1" applyFill="1" applyBorder="1">
      <alignment vertical="center"/>
    </xf>
    <xf numFmtId="0" fontId="39" fillId="6" borderId="0" xfId="0" applyFont="1" applyFill="1">
      <alignment vertical="center"/>
    </xf>
    <xf numFmtId="0" fontId="39" fillId="6" borderId="0" xfId="0" applyFont="1" applyFill="1" applyAlignment="1">
      <alignment horizontal="right" vertical="center"/>
    </xf>
    <xf numFmtId="0" fontId="38" fillId="6" borderId="0" xfId="0" applyFont="1" applyFill="1" applyAlignment="1">
      <alignment horizontal="right" vertical="center"/>
    </xf>
    <xf numFmtId="0" fontId="38" fillId="6" borderId="0" xfId="0" applyFont="1" applyFill="1" applyAlignment="1">
      <alignment horizontal="center" vertical="center"/>
    </xf>
    <xf numFmtId="0" fontId="38" fillId="6" borderId="6" xfId="0" applyFont="1" applyFill="1" applyBorder="1" applyAlignment="1">
      <alignment horizontal="center" vertical="center"/>
    </xf>
    <xf numFmtId="0" fontId="38" fillId="6" borderId="7" xfId="0" applyFont="1" applyFill="1" applyBorder="1" applyAlignment="1">
      <alignment horizontal="center" vertical="center"/>
    </xf>
    <xf numFmtId="0" fontId="38" fillId="6" borderId="8" xfId="0" applyFont="1" applyFill="1" applyBorder="1" applyAlignment="1">
      <alignment horizontal="center" vertical="center"/>
    </xf>
    <xf numFmtId="0" fontId="38" fillId="7" borderId="9" xfId="0" applyFont="1" applyFill="1" applyBorder="1" applyAlignment="1">
      <alignment horizontal="center" vertical="center"/>
    </xf>
    <xf numFmtId="183" fontId="38" fillId="7" borderId="3" xfId="0" applyNumberFormat="1" applyFont="1" applyFill="1" applyBorder="1">
      <alignment vertical="center"/>
    </xf>
    <xf numFmtId="0" fontId="38" fillId="6" borderId="10" xfId="0" applyFont="1" applyFill="1" applyBorder="1">
      <alignment vertical="center"/>
    </xf>
    <xf numFmtId="0" fontId="38" fillId="6" borderId="11" xfId="0" applyFont="1" applyFill="1" applyBorder="1">
      <alignment vertical="center"/>
    </xf>
    <xf numFmtId="0" fontId="38" fillId="6" borderId="0" xfId="0" applyFont="1" applyFill="1" applyAlignment="1">
      <alignment horizontal="left" vertical="center"/>
    </xf>
    <xf numFmtId="0" fontId="0" fillId="8" borderId="2" xfId="0" applyFont="1" applyFill="1" applyBorder="1" applyAlignment="1" applyProtection="1">
      <alignment vertical="center" wrapText="1"/>
      <protection locked="0"/>
    </xf>
    <xf numFmtId="0" fontId="0" fillId="6" borderId="0" xfId="0" applyFont="1" applyFill="1">
      <alignment vertical="center"/>
    </xf>
    <xf numFmtId="38" fontId="2" fillId="9" borderId="3" xfId="4" applyFont="1" applyFill="1" applyBorder="1" applyAlignment="1" applyProtection="1">
      <alignment horizontal="right" vertical="center" shrinkToFit="1"/>
      <protection locked="0"/>
    </xf>
    <xf numFmtId="38" fontId="2" fillId="9" borderId="12" xfId="4" applyFont="1" applyFill="1" applyBorder="1" applyAlignment="1" applyProtection="1">
      <alignment horizontal="right" vertical="center" shrinkToFit="1"/>
      <protection locked="0"/>
    </xf>
    <xf numFmtId="38" fontId="2" fillId="6" borderId="13" xfId="4" applyFont="1" applyFill="1" applyBorder="1" applyAlignment="1" applyProtection="1">
      <alignment horizontal="right" vertical="center" shrinkToFit="1"/>
      <protection locked="0"/>
    </xf>
    <xf numFmtId="38" fontId="2" fillId="6" borderId="0" xfId="4" applyFont="1" applyFill="1" applyBorder="1" applyAlignment="1" applyProtection="1">
      <alignment horizontal="right" vertical="center" shrinkToFit="1"/>
      <protection locked="0"/>
    </xf>
    <xf numFmtId="38" fontId="2" fillId="9" borderId="14" xfId="4" applyFont="1" applyFill="1" applyBorder="1" applyAlignment="1" applyProtection="1">
      <alignment horizontal="right" vertical="center" shrinkToFit="1"/>
      <protection locked="0"/>
    </xf>
    <xf numFmtId="38" fontId="2" fillId="9" borderId="15" xfId="4" applyFont="1" applyFill="1" applyBorder="1" applyAlignment="1" applyProtection="1">
      <alignment horizontal="right" vertical="center" shrinkToFit="1"/>
      <protection locked="0"/>
    </xf>
    <xf numFmtId="176" fontId="2" fillId="9" borderId="16" xfId="16" applyNumberFormat="1" applyFont="1" applyFill="1" applyBorder="1" applyAlignment="1" applyProtection="1">
      <alignment horizontal="right" vertical="center" shrinkToFit="1"/>
      <protection locked="0"/>
    </xf>
    <xf numFmtId="176" fontId="2" fillId="9" borderId="3" xfId="16" applyNumberFormat="1" applyFont="1" applyFill="1" applyBorder="1" applyAlignment="1" applyProtection="1">
      <alignment horizontal="right" vertical="center" shrinkToFit="1"/>
      <protection locked="0"/>
    </xf>
    <xf numFmtId="176" fontId="2" fillId="9" borderId="4" xfId="16" applyNumberFormat="1" applyFont="1" applyFill="1" applyBorder="1" applyAlignment="1" applyProtection="1">
      <alignment horizontal="right" vertical="center" shrinkToFit="1"/>
      <protection locked="0"/>
    </xf>
    <xf numFmtId="178" fontId="14" fillId="0" borderId="0" xfId="12" applyNumberFormat="1" applyFont="1">
      <alignment vertical="center"/>
    </xf>
    <xf numFmtId="178" fontId="15" fillId="0" borderId="0" xfId="12" applyNumberFormat="1" applyFont="1" applyAlignment="1">
      <alignment horizontal="right" vertical="center"/>
    </xf>
    <xf numFmtId="178" fontId="16" fillId="0" borderId="0" xfId="12" applyNumberFormat="1" applyFont="1">
      <alignment vertical="center"/>
    </xf>
    <xf numFmtId="178" fontId="17" fillId="0" borderId="0" xfId="12" applyNumberFormat="1" applyFont="1">
      <alignment vertical="center"/>
    </xf>
    <xf numFmtId="178" fontId="14" fillId="0" borderId="0" xfId="12" applyNumberFormat="1" applyFont="1" applyAlignment="1">
      <alignment horizontal="right" vertical="center"/>
    </xf>
    <xf numFmtId="178" fontId="18" fillId="0" borderId="0" xfId="12" quotePrefix="1" applyNumberFormat="1" applyFont="1" applyAlignment="1">
      <alignment horizontal="right" vertical="center"/>
    </xf>
    <xf numFmtId="178" fontId="18" fillId="0" borderId="0" xfId="12" applyNumberFormat="1" applyFont="1">
      <alignment vertical="center"/>
    </xf>
    <xf numFmtId="178" fontId="19" fillId="0" borderId="17" xfId="12" applyNumberFormat="1" applyFont="1" applyBorder="1">
      <alignment vertical="center"/>
    </xf>
    <xf numFmtId="178" fontId="14" fillId="0" borderId="18" xfId="12" applyNumberFormat="1" applyFont="1" applyBorder="1" applyAlignment="1">
      <alignment horizontal="center" vertical="center"/>
    </xf>
    <xf numFmtId="178" fontId="14" fillId="0" borderId="19" xfId="12" applyNumberFormat="1" applyFont="1" applyBorder="1" applyAlignment="1">
      <alignment horizontal="center" vertical="center"/>
    </xf>
    <xf numFmtId="179" fontId="40" fillId="4" borderId="2" xfId="12" applyNumberFormat="1" applyFont="1" applyFill="1" applyBorder="1" applyAlignment="1">
      <alignment horizontal="center" vertical="center"/>
    </xf>
    <xf numFmtId="178" fontId="0" fillId="0" borderId="0" xfId="12" applyNumberFormat="1" applyFont="1">
      <alignment vertical="center"/>
    </xf>
    <xf numFmtId="178" fontId="0" fillId="0" borderId="0" xfId="12" applyNumberFormat="1" applyFont="1" applyAlignment="1">
      <alignment horizontal="right" vertical="center"/>
    </xf>
    <xf numFmtId="178" fontId="22" fillId="0" borderId="0" xfId="12" applyNumberFormat="1" applyFont="1">
      <alignment vertical="center"/>
    </xf>
    <xf numFmtId="0" fontId="25" fillId="0" borderId="20" xfId="12" applyFont="1" applyBorder="1" applyAlignment="1">
      <alignment vertical="center" wrapText="1" shrinkToFit="1"/>
    </xf>
    <xf numFmtId="0" fontId="24" fillId="0" borderId="20" xfId="12" applyFont="1" applyBorder="1" applyAlignment="1">
      <alignment vertical="center" wrapText="1" shrinkToFit="1"/>
    </xf>
    <xf numFmtId="41" fontId="24" fillId="0" borderId="20" xfId="12" applyNumberFormat="1" applyFont="1" applyBorder="1" applyAlignment="1">
      <alignment vertical="center" wrapText="1" shrinkToFit="1"/>
    </xf>
    <xf numFmtId="0" fontId="24" fillId="0" borderId="1" xfId="12" applyFont="1" applyBorder="1" applyAlignment="1">
      <alignment vertical="center" wrapText="1" shrinkToFit="1"/>
    </xf>
    <xf numFmtId="0" fontId="24" fillId="0" borderId="20" xfId="12" applyFont="1" applyBorder="1" applyAlignment="1">
      <alignment horizontal="center" vertical="center" wrapText="1" shrinkToFit="1"/>
    </xf>
    <xf numFmtId="0" fontId="22" fillId="0" borderId="1" xfId="12" applyFont="1" applyBorder="1" applyAlignment="1">
      <alignment horizontal="center" vertical="center" wrapText="1" shrinkToFit="1"/>
    </xf>
    <xf numFmtId="38" fontId="14" fillId="0" borderId="21" xfId="2" applyFont="1" applyFill="1" applyBorder="1" applyAlignment="1">
      <alignment horizontal="right" vertical="center"/>
    </xf>
    <xf numFmtId="38" fontId="14" fillId="0" borderId="2" xfId="2" applyFont="1" applyFill="1" applyBorder="1" applyAlignment="1">
      <alignment horizontal="right" vertical="center"/>
    </xf>
    <xf numFmtId="38" fontId="14" fillId="0" borderId="2" xfId="2" applyFont="1" applyBorder="1">
      <alignment vertical="center"/>
    </xf>
    <xf numFmtId="38" fontId="14" fillId="0" borderId="22" xfId="2" applyFont="1" applyBorder="1" applyAlignment="1">
      <alignment horizontal="right" vertical="center"/>
    </xf>
    <xf numFmtId="38" fontId="14" fillId="0" borderId="22" xfId="2" applyFont="1" applyFill="1" applyBorder="1" applyAlignment="1">
      <alignment horizontal="center" vertical="center"/>
    </xf>
    <xf numFmtId="38" fontId="14" fillId="0" borderId="23" xfId="2" applyFont="1" applyFill="1" applyBorder="1" applyAlignment="1">
      <alignment horizontal="right" vertical="center"/>
    </xf>
    <xf numFmtId="38" fontId="14" fillId="0" borderId="22" xfId="2" applyFont="1" applyFill="1" applyBorder="1" applyAlignment="1">
      <alignment horizontal="right" vertical="center"/>
    </xf>
    <xf numFmtId="38" fontId="14" fillId="0" borderId="22" xfId="2" applyFont="1" applyFill="1" applyBorder="1">
      <alignment vertical="center"/>
    </xf>
    <xf numFmtId="38" fontId="14" fillId="5" borderId="2" xfId="2" applyFont="1" applyFill="1" applyBorder="1" applyAlignment="1">
      <alignment horizontal="right" vertical="center"/>
    </xf>
    <xf numFmtId="178" fontId="14" fillId="0" borderId="0" xfId="12" applyNumberFormat="1" applyFont="1" applyAlignment="1">
      <alignment horizontal="left" vertical="center"/>
    </xf>
    <xf numFmtId="0" fontId="41" fillId="0" borderId="2" xfId="0" applyFont="1" applyBorder="1" applyAlignment="1">
      <alignment vertical="center" wrapText="1"/>
    </xf>
    <xf numFmtId="0" fontId="25" fillId="0" borderId="1" xfId="12" applyFont="1" applyBorder="1" applyAlignment="1">
      <alignment vertical="center" wrapText="1" shrinkToFit="1"/>
    </xf>
    <xf numFmtId="179" fontId="14" fillId="0" borderId="2" xfId="12" applyNumberFormat="1" applyFont="1" applyBorder="1">
      <alignment vertical="center"/>
    </xf>
    <xf numFmtId="180" fontId="14" fillId="0" borderId="22" xfId="12" applyNumberFormat="1" applyFont="1" applyBorder="1" applyAlignment="1">
      <alignment horizontal="right" vertical="center"/>
    </xf>
    <xf numFmtId="181" fontId="14" fillId="0" borderId="22" xfId="12" applyNumberFormat="1" applyFont="1" applyBorder="1" applyAlignment="1">
      <alignment horizontal="right" vertical="center"/>
    </xf>
    <xf numFmtId="181" fontId="14" fillId="5" borderId="2" xfId="12" applyNumberFormat="1" applyFont="1" applyFill="1" applyBorder="1" applyAlignment="1">
      <alignment horizontal="center" vertical="center"/>
    </xf>
    <xf numFmtId="181" fontId="14" fillId="5" borderId="2" xfId="12" applyNumberFormat="1" applyFont="1" applyFill="1" applyBorder="1" applyAlignment="1">
      <alignment horizontal="right" vertical="center"/>
    </xf>
    <xf numFmtId="178" fontId="18" fillId="0" borderId="24" xfId="12" applyNumberFormat="1" applyFont="1" applyBorder="1" applyAlignment="1">
      <alignment horizontal="center" vertical="center" wrapText="1" shrinkToFit="1"/>
    </xf>
    <xf numFmtId="178" fontId="18" fillId="0" borderId="25" xfId="12" applyNumberFormat="1" applyFont="1" applyBorder="1" applyAlignment="1">
      <alignment horizontal="center" vertical="center" wrapText="1" shrinkToFit="1"/>
    </xf>
    <xf numFmtId="178" fontId="18" fillId="0" borderId="20" xfId="12" applyNumberFormat="1" applyFont="1" applyBorder="1" applyAlignment="1">
      <alignment horizontal="center" vertical="center" wrapText="1" shrinkToFit="1"/>
    </xf>
    <xf numFmtId="178" fontId="18" fillId="0" borderId="5" xfId="12" applyNumberFormat="1" applyFont="1" applyBorder="1" applyAlignment="1">
      <alignment horizontal="center" vertical="center" wrapText="1" shrinkToFit="1"/>
    </xf>
    <xf numFmtId="38" fontId="18" fillId="0" borderId="21" xfId="2" applyFont="1" applyFill="1" applyBorder="1" applyAlignment="1">
      <alignment horizontal="right" vertical="center"/>
    </xf>
    <xf numFmtId="38" fontId="18" fillId="0" borderId="2" xfId="2" applyFont="1" applyFill="1" applyBorder="1" applyAlignment="1">
      <alignment horizontal="right" vertical="center"/>
    </xf>
    <xf numFmtId="179" fontId="18" fillId="0" borderId="0" xfId="12" applyNumberFormat="1" applyFont="1">
      <alignment vertical="center"/>
    </xf>
    <xf numFmtId="179" fontId="20" fillId="0" borderId="21" xfId="12" applyNumberFormat="1" applyFont="1" applyBorder="1" applyAlignment="1">
      <alignment horizontal="left" vertical="center"/>
    </xf>
    <xf numFmtId="179" fontId="20" fillId="0" borderId="26" xfId="12" applyNumberFormat="1" applyFont="1" applyBorder="1" applyAlignment="1">
      <alignment horizontal="center" vertical="center"/>
    </xf>
    <xf numFmtId="38" fontId="18" fillId="0" borderId="2" xfId="2" applyFont="1" applyFill="1" applyBorder="1" applyAlignment="1">
      <alignment horizontal="center" vertical="center"/>
    </xf>
    <xf numFmtId="38" fontId="18" fillId="5" borderId="2" xfId="2" applyFont="1" applyFill="1" applyBorder="1" applyAlignment="1">
      <alignment horizontal="center" vertical="center"/>
    </xf>
    <xf numFmtId="179" fontId="29" fillId="0" borderId="0" xfId="12" applyNumberFormat="1" applyFont="1" applyAlignment="1">
      <alignment horizontal="center" vertical="center"/>
    </xf>
    <xf numFmtId="178" fontId="13" fillId="0" borderId="0" xfId="12" quotePrefix="1" applyNumberFormat="1" applyFont="1" applyAlignment="1">
      <alignment horizontal="right" vertical="center"/>
    </xf>
    <xf numFmtId="178" fontId="13" fillId="0" borderId="0" xfId="12" applyNumberFormat="1" applyFont="1">
      <alignment vertical="center"/>
    </xf>
    <xf numFmtId="179" fontId="18" fillId="0" borderId="0" xfId="12" quotePrefix="1" applyNumberFormat="1" applyFont="1">
      <alignment vertical="center"/>
    </xf>
    <xf numFmtId="178" fontId="29" fillId="0" borderId="0" xfId="12" applyNumberFormat="1" applyFont="1" applyAlignment="1">
      <alignment horizontal="center" vertical="center"/>
    </xf>
    <xf numFmtId="178" fontId="30" fillId="0" borderId="0" xfId="12" applyNumberFormat="1" applyFont="1">
      <alignment vertical="center"/>
    </xf>
    <xf numFmtId="178" fontId="18" fillId="0" borderId="0" xfId="12" quotePrefix="1" applyNumberFormat="1" applyFont="1">
      <alignment vertical="center"/>
    </xf>
    <xf numFmtId="182" fontId="29" fillId="5" borderId="0" xfId="12" applyNumberFormat="1" applyFont="1" applyFill="1" applyAlignment="1">
      <alignment horizontal="center" vertical="center"/>
    </xf>
    <xf numFmtId="179" fontId="18" fillId="0" borderId="0" xfId="12" applyNumberFormat="1" applyFont="1" applyAlignment="1">
      <alignment horizontal="left" vertical="center"/>
    </xf>
    <xf numFmtId="178" fontId="18" fillId="0" borderId="0" xfId="12" applyNumberFormat="1" applyFont="1" applyAlignment="1">
      <alignment horizontal="center" vertical="center"/>
    </xf>
    <xf numFmtId="178" fontId="18" fillId="5" borderId="0" xfId="12" applyNumberFormat="1" applyFont="1" applyFill="1" applyAlignment="1">
      <alignment horizontal="center" vertical="center"/>
    </xf>
    <xf numFmtId="178" fontId="18" fillId="0" borderId="25" xfId="12" applyNumberFormat="1" applyFont="1" applyBorder="1" applyAlignment="1">
      <alignment horizontal="center" vertical="center"/>
    </xf>
    <xf numFmtId="178" fontId="18" fillId="5" borderId="25" xfId="12" applyNumberFormat="1" applyFont="1" applyFill="1" applyBorder="1" applyAlignment="1">
      <alignment horizontal="center" vertical="center"/>
    </xf>
    <xf numFmtId="178" fontId="32" fillId="0" borderId="0" xfId="12" applyNumberFormat="1" applyFont="1" applyAlignment="1">
      <alignment horizontal="center" vertical="center"/>
    </xf>
    <xf numFmtId="178" fontId="14" fillId="0" borderId="0" xfId="12" quotePrefix="1" applyNumberFormat="1" applyFont="1" applyAlignment="1">
      <alignment horizontal="right" vertical="center"/>
    </xf>
    <xf numFmtId="0" fontId="37" fillId="6" borderId="0" xfId="13" applyFill="1">
      <alignment vertical="center"/>
    </xf>
    <xf numFmtId="0" fontId="11" fillId="6" borderId="2" xfId="13" applyFont="1" applyFill="1" applyBorder="1" applyAlignment="1">
      <alignment horizontal="center" vertical="center" shrinkToFit="1"/>
    </xf>
    <xf numFmtId="0" fontId="42" fillId="6" borderId="0" xfId="13" applyFont="1" applyFill="1" applyAlignment="1">
      <alignment horizontal="right" vertical="center"/>
    </xf>
    <xf numFmtId="0" fontId="37" fillId="6" borderId="27" xfId="13" applyFill="1" applyBorder="1" applyAlignment="1">
      <alignment horizontal="center" vertical="center"/>
    </xf>
    <xf numFmtId="0" fontId="37" fillId="6" borderId="28" xfId="13" applyFill="1" applyBorder="1" applyAlignment="1">
      <alignment horizontal="center" vertical="center"/>
    </xf>
    <xf numFmtId="0" fontId="42" fillId="6" borderId="3" xfId="13" applyFont="1" applyFill="1" applyBorder="1" applyAlignment="1">
      <alignment horizontal="center" vertical="center" wrapText="1"/>
    </xf>
    <xf numFmtId="0" fontId="43" fillId="6" borderId="3" xfId="13" applyFont="1" applyFill="1" applyBorder="1" applyAlignment="1">
      <alignment vertical="center" wrapText="1"/>
    </xf>
    <xf numFmtId="0" fontId="42" fillId="6" borderId="12" xfId="13" applyFont="1" applyFill="1" applyBorder="1" applyAlignment="1">
      <alignment horizontal="center" vertical="center" wrapText="1"/>
    </xf>
    <xf numFmtId="38" fontId="44" fillId="7" borderId="28" xfId="8" applyFont="1" applyFill="1" applyBorder="1">
      <alignment vertical="center"/>
    </xf>
    <xf numFmtId="38" fontId="37" fillId="7" borderId="28" xfId="8" applyFont="1" applyFill="1" applyBorder="1">
      <alignment vertical="center"/>
    </xf>
    <xf numFmtId="38" fontId="37" fillId="7" borderId="29" xfId="8" applyFont="1" applyFill="1" applyBorder="1">
      <alignment vertical="center"/>
    </xf>
    <xf numFmtId="38" fontId="2" fillId="7" borderId="30" xfId="8" applyFont="1" applyFill="1" applyBorder="1" applyAlignment="1" applyProtection="1">
      <alignment horizontal="right" vertical="center"/>
    </xf>
    <xf numFmtId="38" fontId="44" fillId="7" borderId="2" xfId="8" applyFont="1" applyFill="1" applyBorder="1">
      <alignment vertical="center"/>
    </xf>
    <xf numFmtId="38" fontId="37" fillId="7" borderId="2" xfId="8" applyFont="1" applyFill="1" applyBorder="1">
      <alignment vertical="center"/>
    </xf>
    <xf numFmtId="38" fontId="37" fillId="7" borderId="21" xfId="8" applyFont="1" applyFill="1" applyBorder="1">
      <alignment vertical="center"/>
    </xf>
    <xf numFmtId="38" fontId="2" fillId="7" borderId="31" xfId="8" applyFont="1" applyFill="1" applyBorder="1" applyAlignment="1" applyProtection="1">
      <alignment horizontal="right" vertical="center"/>
    </xf>
    <xf numFmtId="38" fontId="44" fillId="7" borderId="3" xfId="8" applyFont="1" applyFill="1" applyBorder="1">
      <alignment vertical="center"/>
    </xf>
    <xf numFmtId="38" fontId="37" fillId="7" borderId="3" xfId="8" applyFont="1" applyFill="1" applyBorder="1">
      <alignment vertical="center"/>
    </xf>
    <xf numFmtId="38" fontId="37" fillId="7" borderId="12" xfId="8" applyFont="1" applyFill="1" applyBorder="1">
      <alignment vertical="center"/>
    </xf>
    <xf numFmtId="38" fontId="2" fillId="7" borderId="32" xfId="8" applyFont="1" applyFill="1" applyBorder="1" applyAlignment="1" applyProtection="1">
      <alignment horizontal="right" vertical="center"/>
    </xf>
    <xf numFmtId="0" fontId="43" fillId="6" borderId="0" xfId="13" applyFont="1" applyFill="1">
      <alignment vertical="center"/>
    </xf>
    <xf numFmtId="0" fontId="45" fillId="6" borderId="2" xfId="13" applyFont="1" applyFill="1" applyBorder="1" applyAlignment="1">
      <alignment horizontal="center" vertical="center"/>
    </xf>
    <xf numFmtId="0" fontId="45" fillId="6" borderId="33" xfId="13" applyFont="1" applyFill="1" applyBorder="1" applyAlignment="1">
      <alignment horizontal="center" vertical="center"/>
    </xf>
    <xf numFmtId="0" fontId="11" fillId="2" borderId="21" xfId="12" applyFont="1" applyFill="1" applyBorder="1" applyAlignment="1">
      <alignment horizontal="center" vertical="center" shrinkToFit="1"/>
    </xf>
    <xf numFmtId="0" fontId="11" fillId="2" borderId="2" xfId="12" applyFont="1" applyFill="1" applyBorder="1" applyAlignment="1">
      <alignment horizontal="center" vertical="center" shrinkToFit="1"/>
    </xf>
    <xf numFmtId="0" fontId="3" fillId="0" borderId="0" xfId="12">
      <alignment vertical="center"/>
    </xf>
    <xf numFmtId="0" fontId="8" fillId="2" borderId="34" xfId="12" applyFont="1" applyFill="1" applyBorder="1" applyAlignment="1">
      <alignment horizontal="center" vertical="center"/>
    </xf>
    <xf numFmtId="0" fontId="46" fillId="2" borderId="35" xfId="12" applyFont="1" applyFill="1" applyBorder="1" applyAlignment="1">
      <alignment horizontal="center" vertical="center" shrinkToFit="1"/>
    </xf>
    <xf numFmtId="0" fontId="46" fillId="2" borderId="36" xfId="12" applyFont="1" applyFill="1" applyBorder="1" applyAlignment="1">
      <alignment horizontal="center" vertical="center" shrinkToFit="1"/>
    </xf>
    <xf numFmtId="0" fontId="46" fillId="2" borderId="37" xfId="12" applyFont="1" applyFill="1" applyBorder="1" applyAlignment="1">
      <alignment horizontal="center" vertical="center" shrinkToFit="1"/>
    </xf>
    <xf numFmtId="0" fontId="35" fillId="0" borderId="29" xfId="12" applyFont="1" applyBorder="1" applyAlignment="1">
      <alignment horizontal="left" vertical="center"/>
    </xf>
    <xf numFmtId="0" fontId="35" fillId="0" borderId="12" xfId="12" applyFont="1" applyBorder="1" applyAlignment="1">
      <alignment horizontal="left" vertical="center" shrinkToFit="1"/>
    </xf>
    <xf numFmtId="0" fontId="35" fillId="0" borderId="38" xfId="12" applyFont="1" applyBorder="1" applyAlignment="1">
      <alignment horizontal="left" vertical="center"/>
    </xf>
    <xf numFmtId="0" fontId="35" fillId="0" borderId="24" xfId="12" applyFont="1" applyBorder="1" applyAlignment="1">
      <alignment horizontal="left" vertical="center" wrapText="1"/>
    </xf>
    <xf numFmtId="0" fontId="35" fillId="0" borderId="39" xfId="12" applyFont="1" applyBorder="1" applyAlignment="1">
      <alignment horizontal="left" vertical="center" wrapText="1"/>
    </xf>
    <xf numFmtId="38" fontId="3" fillId="7" borderId="40" xfId="5" applyFill="1" applyBorder="1">
      <alignment vertical="center"/>
    </xf>
    <xf numFmtId="38" fontId="3" fillId="7" borderId="41" xfId="5" applyFill="1" applyBorder="1">
      <alignment vertical="center"/>
    </xf>
    <xf numFmtId="38" fontId="3" fillId="7" borderId="42" xfId="5" applyFill="1" applyBorder="1">
      <alignment vertical="center"/>
    </xf>
    <xf numFmtId="0" fontId="35" fillId="0" borderId="43" xfId="12" applyFont="1" applyBorder="1" applyAlignment="1">
      <alignment horizontal="left" vertical="center"/>
    </xf>
    <xf numFmtId="0" fontId="35" fillId="0" borderId="44" xfId="12" applyFont="1" applyBorder="1" applyAlignment="1">
      <alignment horizontal="left" vertical="center"/>
    </xf>
    <xf numFmtId="0" fontId="35" fillId="0" borderId="44" xfId="12" applyFont="1" applyBorder="1" applyAlignment="1">
      <alignment vertical="center" wrapText="1"/>
    </xf>
    <xf numFmtId="0" fontId="35" fillId="0" borderId="45" xfId="12" applyFont="1" applyBorder="1">
      <alignment vertical="center"/>
    </xf>
    <xf numFmtId="38" fontId="3" fillId="7" borderId="46" xfId="5" applyFill="1" applyBorder="1">
      <alignment vertical="center"/>
    </xf>
    <xf numFmtId="38" fontId="3" fillId="7" borderId="47" xfId="5" applyFill="1" applyBorder="1">
      <alignment vertical="center"/>
    </xf>
    <xf numFmtId="38" fontId="3" fillId="7" borderId="48" xfId="5" applyFill="1" applyBorder="1">
      <alignment vertical="center"/>
    </xf>
    <xf numFmtId="0" fontId="3" fillId="7" borderId="49" xfId="12" applyFill="1" applyBorder="1">
      <alignment vertical="center"/>
    </xf>
    <xf numFmtId="0" fontId="35" fillId="7" borderId="50" xfId="12" applyFont="1" applyFill="1" applyBorder="1" applyAlignment="1">
      <alignment horizontal="left" vertical="center" shrinkToFit="1"/>
    </xf>
    <xf numFmtId="38" fontId="3" fillId="7" borderId="51" xfId="5" applyFill="1" applyBorder="1">
      <alignment vertical="center"/>
    </xf>
    <xf numFmtId="38" fontId="3" fillId="7" borderId="52" xfId="5" applyFill="1" applyBorder="1">
      <alignment vertical="center"/>
    </xf>
    <xf numFmtId="38" fontId="3" fillId="7" borderId="53" xfId="5" applyFill="1" applyBorder="1">
      <alignment vertical="center"/>
    </xf>
    <xf numFmtId="0" fontId="9" fillId="0" borderId="0" xfId="12" applyFont="1" applyAlignment="1">
      <alignment horizontal="right" vertical="center"/>
    </xf>
    <xf numFmtId="178" fontId="47" fillId="10" borderId="18" xfId="12" applyNumberFormat="1" applyFont="1" applyFill="1" applyBorder="1" applyAlignment="1">
      <alignment horizontal="center" vertical="center"/>
    </xf>
    <xf numFmtId="38" fontId="2" fillId="7" borderId="3" xfId="4" applyFont="1" applyFill="1" applyBorder="1" applyAlignment="1" applyProtection="1">
      <alignment horizontal="right" vertical="center" shrinkToFit="1"/>
    </xf>
    <xf numFmtId="178" fontId="15" fillId="4" borderId="5" xfId="12" applyNumberFormat="1" applyFont="1" applyFill="1" applyBorder="1" applyAlignment="1" applyProtection="1">
      <alignment horizontal="left" vertical="center"/>
      <protection locked="0"/>
    </xf>
    <xf numFmtId="178" fontId="15" fillId="4" borderId="54" xfId="12" applyNumberFormat="1" applyFont="1" applyFill="1" applyBorder="1" applyAlignment="1" applyProtection="1">
      <alignment horizontal="left" vertical="center"/>
      <protection locked="0"/>
    </xf>
    <xf numFmtId="178" fontId="14" fillId="4" borderId="2" xfId="12" applyNumberFormat="1" applyFont="1" applyFill="1" applyBorder="1" applyAlignment="1" applyProtection="1">
      <alignment horizontal="center" vertical="center"/>
      <protection locked="0"/>
    </xf>
    <xf numFmtId="38" fontId="14" fillId="4" borderId="2" xfId="2" applyFont="1" applyFill="1" applyBorder="1" applyAlignment="1" applyProtection="1">
      <alignment horizontal="right" vertical="center"/>
      <protection locked="0"/>
    </xf>
    <xf numFmtId="38" fontId="14" fillId="4" borderId="21" xfId="2" applyFont="1" applyFill="1" applyBorder="1" applyAlignment="1" applyProtection="1">
      <alignment horizontal="right" vertical="center"/>
      <protection locked="0"/>
    </xf>
    <xf numFmtId="180" fontId="14" fillId="4" borderId="2" xfId="12" applyNumberFormat="1" applyFont="1" applyFill="1" applyBorder="1" applyAlignment="1" applyProtection="1">
      <alignment horizontal="right" vertical="center"/>
      <protection locked="0"/>
    </xf>
    <xf numFmtId="179" fontId="14" fillId="4" borderId="21" xfId="12" applyNumberFormat="1" applyFont="1" applyFill="1" applyBorder="1" applyAlignment="1" applyProtection="1">
      <alignment horizontal="right" vertical="center"/>
      <protection locked="0"/>
    </xf>
    <xf numFmtId="179" fontId="14" fillId="4" borderId="2" xfId="12" applyNumberFormat="1" applyFont="1" applyFill="1" applyBorder="1" applyAlignment="1" applyProtection="1">
      <alignment horizontal="right" vertical="center"/>
      <protection locked="0"/>
    </xf>
    <xf numFmtId="178" fontId="18" fillId="4" borderId="21" xfId="12" applyNumberFormat="1" applyFont="1" applyFill="1" applyBorder="1" applyAlignment="1" applyProtection="1">
      <alignment horizontal="center" vertical="center"/>
      <protection locked="0"/>
    </xf>
    <xf numFmtId="178" fontId="18" fillId="4" borderId="26" xfId="12" applyNumberFormat="1" applyFont="1" applyFill="1" applyBorder="1" applyAlignment="1" applyProtection="1">
      <alignment horizontal="center" vertical="center"/>
      <protection locked="0"/>
    </xf>
    <xf numFmtId="38" fontId="14" fillId="0" borderId="21" xfId="2" applyFont="1" applyFill="1" applyBorder="1" applyAlignment="1" applyProtection="1">
      <alignment horizontal="right" vertical="center"/>
    </xf>
    <xf numFmtId="38" fontId="14" fillId="0" borderId="2" xfId="2" applyFont="1" applyFill="1" applyBorder="1" applyAlignment="1" applyProtection="1">
      <alignment horizontal="right" vertical="center"/>
    </xf>
    <xf numFmtId="38" fontId="14" fillId="0" borderId="2" xfId="2" applyFont="1" applyBorder="1" applyProtection="1">
      <alignment vertical="center"/>
    </xf>
    <xf numFmtId="38" fontId="14" fillId="0" borderId="22" xfId="2" applyFont="1" applyBorder="1" applyAlignment="1" applyProtection="1">
      <alignment horizontal="right" vertical="center"/>
    </xf>
    <xf numFmtId="38" fontId="14" fillId="0" borderId="22" xfId="2" applyFont="1" applyFill="1" applyBorder="1" applyAlignment="1" applyProtection="1">
      <alignment horizontal="center" vertical="center"/>
    </xf>
    <xf numFmtId="38" fontId="14" fillId="0" borderId="23" xfId="2" applyFont="1" applyFill="1" applyBorder="1" applyAlignment="1" applyProtection="1">
      <alignment horizontal="right" vertical="center"/>
    </xf>
    <xf numFmtId="38" fontId="14" fillId="0" borderId="22" xfId="2" applyFont="1" applyFill="1" applyBorder="1" applyAlignment="1" applyProtection="1">
      <alignment horizontal="right" vertical="center"/>
    </xf>
    <xf numFmtId="38" fontId="14" fillId="0" borderId="22" xfId="2" applyFont="1" applyFill="1" applyBorder="1" applyProtection="1">
      <alignment vertical="center"/>
    </xf>
    <xf numFmtId="38" fontId="14" fillId="5" borderId="2" xfId="2" applyFont="1" applyFill="1" applyBorder="1" applyAlignment="1" applyProtection="1">
      <alignment horizontal="right" vertical="center"/>
    </xf>
    <xf numFmtId="38" fontId="18" fillId="0" borderId="21" xfId="2" applyFont="1" applyFill="1" applyBorder="1" applyAlignment="1" applyProtection="1">
      <alignment horizontal="right" vertical="center"/>
    </xf>
    <xf numFmtId="38" fontId="18" fillId="0" borderId="2" xfId="2" applyFont="1" applyFill="1" applyBorder="1" applyAlignment="1" applyProtection="1">
      <alignment horizontal="right" vertical="center"/>
    </xf>
    <xf numFmtId="38" fontId="18" fillId="0" borderId="2" xfId="2" applyFont="1" applyFill="1" applyBorder="1" applyAlignment="1" applyProtection="1">
      <alignment horizontal="center" vertical="center"/>
    </xf>
    <xf numFmtId="38" fontId="18" fillId="5" borderId="2" xfId="2" applyFont="1" applyFill="1" applyBorder="1" applyAlignment="1" applyProtection="1">
      <alignment horizontal="center" vertical="center"/>
    </xf>
    <xf numFmtId="0" fontId="2" fillId="6" borderId="31" xfId="0" applyFont="1" applyFill="1" applyBorder="1" applyProtection="1">
      <alignment vertical="center"/>
      <protection locked="0"/>
    </xf>
    <xf numFmtId="0" fontId="2" fillId="6" borderId="55" xfId="0" applyFont="1" applyFill="1" applyBorder="1" applyProtection="1">
      <alignment vertical="center"/>
      <protection locked="0"/>
    </xf>
    <xf numFmtId="0" fontId="2" fillId="0" borderId="0" xfId="0" applyFont="1" applyFill="1" applyBorder="1" applyAlignment="1" applyProtection="1">
      <alignment horizontal="left" vertical="center"/>
    </xf>
    <xf numFmtId="0" fontId="2" fillId="0" borderId="0" xfId="0" applyFont="1" applyProtection="1">
      <alignment vertical="center"/>
    </xf>
    <xf numFmtId="0" fontId="2" fillId="0" borderId="5" xfId="0" applyFont="1" applyBorder="1" applyProtection="1">
      <alignment vertical="center"/>
    </xf>
    <xf numFmtId="0" fontId="39" fillId="0" borderId="5" xfId="0" applyFont="1" applyBorder="1" applyProtection="1">
      <alignment vertical="center"/>
    </xf>
    <xf numFmtId="0" fontId="39" fillId="0" borderId="0" xfId="0" applyFont="1" applyProtection="1">
      <alignment vertical="center"/>
    </xf>
    <xf numFmtId="0" fontId="2" fillId="0" borderId="0" xfId="0" applyFont="1" applyBorder="1" applyProtection="1">
      <alignment vertical="center"/>
    </xf>
    <xf numFmtId="0" fontId="39" fillId="0" borderId="0" xfId="0" applyFont="1" applyFill="1" applyAlignment="1" applyProtection="1">
      <alignment horizontal="right" vertical="center"/>
    </xf>
    <xf numFmtId="0" fontId="6" fillId="0" borderId="0" xfId="0" applyFont="1" applyProtection="1">
      <alignment vertical="center"/>
    </xf>
    <xf numFmtId="0" fontId="48" fillId="0" borderId="0" xfId="0" applyFont="1" applyProtection="1">
      <alignment vertical="center"/>
    </xf>
    <xf numFmtId="0" fontId="6" fillId="0" borderId="2"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185" fontId="6" fillId="0" borderId="1" xfId="2" applyNumberFormat="1" applyFont="1" applyFill="1" applyBorder="1" applyProtection="1">
      <alignment vertical="center"/>
    </xf>
    <xf numFmtId="185" fontId="6" fillId="0" borderId="0" xfId="2" applyNumberFormat="1" applyFont="1" applyFill="1" applyBorder="1" applyProtection="1">
      <alignment vertical="center"/>
    </xf>
    <xf numFmtId="0" fontId="6" fillId="0" borderId="56" xfId="0" applyFont="1" applyFill="1" applyBorder="1" applyAlignment="1" applyProtection="1">
      <alignment horizontal="center" vertical="center" wrapText="1"/>
    </xf>
    <xf numFmtId="185" fontId="6" fillId="0" borderId="2" xfId="2" applyNumberFormat="1" applyFont="1" applyFill="1" applyBorder="1" applyProtection="1">
      <alignment vertical="center"/>
    </xf>
    <xf numFmtId="185" fontId="6" fillId="0" borderId="15" xfId="2" applyNumberFormat="1" applyFont="1" applyFill="1" applyBorder="1" applyProtection="1">
      <alignment vertical="center"/>
    </xf>
    <xf numFmtId="185" fontId="6" fillId="0" borderId="0" xfId="2" applyNumberFormat="1" applyFont="1" applyFill="1" applyProtection="1">
      <alignment vertical="center"/>
    </xf>
    <xf numFmtId="185" fontId="48" fillId="0" borderId="57" xfId="2" applyNumberFormat="1" applyFont="1" applyFill="1" applyBorder="1" applyProtection="1">
      <alignment vertical="center"/>
    </xf>
    <xf numFmtId="184" fontId="0" fillId="0" borderId="0" xfId="0" applyNumberFormat="1" applyFont="1" applyFill="1" applyBorder="1" applyProtection="1">
      <alignment vertical="center"/>
    </xf>
    <xf numFmtId="0" fontId="48" fillId="0" borderId="0" xfId="0" applyFont="1" applyBorder="1" applyProtection="1">
      <alignment vertical="center"/>
    </xf>
    <xf numFmtId="184" fontId="0" fillId="0" borderId="58" xfId="0" applyNumberFormat="1" applyFont="1" applyFill="1" applyBorder="1" applyAlignment="1" applyProtection="1">
      <alignment vertical="center" wrapText="1"/>
    </xf>
    <xf numFmtId="0" fontId="7" fillId="0" borderId="59" xfId="0" applyFont="1" applyBorder="1" applyAlignment="1" applyProtection="1">
      <alignment vertical="center" wrapText="1"/>
    </xf>
    <xf numFmtId="0" fontId="6" fillId="0" borderId="0" xfId="0" applyFont="1" applyBorder="1" applyProtection="1">
      <alignment vertical="center"/>
    </xf>
    <xf numFmtId="0" fontId="6" fillId="0" borderId="60" xfId="0" applyFont="1" applyBorder="1" applyProtection="1">
      <alignment vertical="center"/>
    </xf>
    <xf numFmtId="0" fontId="6" fillId="0" borderId="2" xfId="0" applyFont="1" applyBorder="1" applyAlignment="1" applyProtection="1">
      <alignment horizontal="center" vertical="center" wrapText="1"/>
    </xf>
    <xf numFmtId="38" fontId="6" fillId="0" borderId="2" xfId="2" applyFont="1" applyFill="1" applyBorder="1" applyAlignment="1" applyProtection="1">
      <alignment horizontal="center" vertical="center" wrapText="1"/>
    </xf>
    <xf numFmtId="0" fontId="6" fillId="0" borderId="2" xfId="0" applyFont="1" applyFill="1" applyBorder="1" applyAlignment="1" applyProtection="1">
      <alignment horizontal="center" vertical="center"/>
    </xf>
    <xf numFmtId="186" fontId="6" fillId="0" borderId="2" xfId="0" applyNumberFormat="1" applyFont="1" applyBorder="1" applyProtection="1">
      <alignment vertical="center"/>
    </xf>
    <xf numFmtId="186" fontId="6" fillId="0" borderId="0" xfId="0" applyNumberFormat="1" applyFont="1" applyFill="1" applyBorder="1" applyProtection="1">
      <alignment vertical="center"/>
    </xf>
    <xf numFmtId="185" fontId="6" fillId="0" borderId="0" xfId="2" applyNumberFormat="1" applyFont="1" applyFill="1" applyBorder="1" applyAlignment="1" applyProtection="1">
      <alignment vertical="center" wrapText="1"/>
    </xf>
    <xf numFmtId="186" fontId="6" fillId="0" borderId="0" xfId="0" applyNumberFormat="1" applyFont="1" applyBorder="1" applyAlignment="1" applyProtection="1">
      <alignment vertical="center" wrapText="1"/>
    </xf>
    <xf numFmtId="0" fontId="0" fillId="0" borderId="0" xfId="0" applyFont="1" applyFill="1" applyProtection="1">
      <alignment vertical="center"/>
    </xf>
    <xf numFmtId="0" fontId="0" fillId="0" borderId="0" xfId="0" applyFont="1" applyFill="1" applyBorder="1" applyProtection="1">
      <alignment vertical="center"/>
    </xf>
    <xf numFmtId="0" fontId="0" fillId="0" borderId="0" xfId="0" applyFont="1" applyFill="1" applyBorder="1" applyAlignment="1" applyProtection="1">
      <alignment horizontal="left" vertical="top" wrapText="1"/>
    </xf>
    <xf numFmtId="0" fontId="38" fillId="0" borderId="0" xfId="0" applyFont="1" applyFill="1" applyProtection="1">
      <alignment vertical="center"/>
    </xf>
    <xf numFmtId="183" fontId="0" fillId="0" borderId="0" xfId="0" applyNumberFormat="1" applyFont="1" applyFill="1" applyBorder="1" applyAlignment="1" applyProtection="1">
      <alignment vertical="center" wrapText="1"/>
    </xf>
    <xf numFmtId="0" fontId="38" fillId="0" borderId="0" xfId="0" applyFont="1" applyFill="1" applyAlignment="1" applyProtection="1">
      <alignment horizontal="right" vertical="center"/>
    </xf>
    <xf numFmtId="0" fontId="0" fillId="0" borderId="0" xfId="0" applyFont="1" applyProtection="1">
      <alignment vertical="center"/>
    </xf>
    <xf numFmtId="0" fontId="38" fillId="0" borderId="0" xfId="0" applyFont="1" applyProtection="1">
      <alignment vertical="center"/>
    </xf>
    <xf numFmtId="0" fontId="0" fillId="0" borderId="0" xfId="0" applyFont="1" applyFill="1" applyBorder="1" applyAlignment="1" applyProtection="1">
      <alignment vertical="center"/>
    </xf>
    <xf numFmtId="0" fontId="0" fillId="0" borderId="2" xfId="0" applyFont="1" applyFill="1" applyBorder="1" applyAlignment="1" applyProtection="1">
      <alignment horizontal="left" vertical="top" wrapText="1"/>
    </xf>
    <xf numFmtId="0" fontId="0" fillId="0" borderId="47" xfId="0" applyFont="1" applyFill="1" applyBorder="1" applyAlignment="1" applyProtection="1">
      <alignment horizontal="left" vertical="top" wrapText="1"/>
    </xf>
    <xf numFmtId="0" fontId="0" fillId="0" borderId="0" xfId="0" applyFont="1" applyFill="1" applyAlignment="1" applyProtection="1">
      <alignment horizontal="left" vertical="top" wrapText="1"/>
    </xf>
    <xf numFmtId="0" fontId="0" fillId="0" borderId="2" xfId="0" applyFont="1" applyFill="1" applyBorder="1" applyAlignment="1" applyProtection="1">
      <alignment vertical="center" wrapText="1"/>
    </xf>
    <xf numFmtId="183" fontId="0" fillId="0" borderId="61" xfId="0" applyNumberFormat="1" applyFont="1" applyFill="1" applyBorder="1" applyAlignment="1" applyProtection="1">
      <alignment horizontal="left" vertical="top" wrapText="1"/>
    </xf>
    <xf numFmtId="0" fontId="0" fillId="0" borderId="0" xfId="0" applyFont="1" applyFill="1" applyBorder="1" applyAlignment="1" applyProtection="1">
      <alignment horizontal="left" vertical="top"/>
    </xf>
    <xf numFmtId="0" fontId="0" fillId="0" borderId="0" xfId="0" applyFont="1" applyFill="1" applyBorder="1" applyAlignment="1" applyProtection="1">
      <alignment horizontal="center" vertical="top" wrapText="1"/>
    </xf>
    <xf numFmtId="0" fontId="38" fillId="0" borderId="0" xfId="0" applyFont="1" applyFill="1" applyBorder="1" applyAlignment="1" applyProtection="1">
      <alignment horizontal="left" vertical="top" wrapText="1"/>
    </xf>
    <xf numFmtId="0" fontId="0" fillId="0" borderId="0" xfId="0" applyFont="1" applyBorder="1" applyAlignment="1" applyProtection="1">
      <alignment vertical="center" wrapText="1"/>
    </xf>
    <xf numFmtId="186" fontId="0" fillId="0" borderId="0" xfId="2" applyNumberFormat="1" applyFont="1" applyFill="1" applyBorder="1" applyProtection="1">
      <alignment vertical="center"/>
    </xf>
    <xf numFmtId="0" fontId="0" fillId="0" borderId="2" xfId="0" applyFont="1" applyFill="1" applyBorder="1" applyAlignment="1" applyProtection="1">
      <alignment vertical="top" wrapText="1"/>
    </xf>
    <xf numFmtId="0" fontId="0" fillId="0" borderId="21" xfId="0" applyFont="1" applyFill="1" applyBorder="1" applyAlignment="1" applyProtection="1">
      <alignment vertical="center" wrapText="1"/>
    </xf>
    <xf numFmtId="0" fontId="2" fillId="0" borderId="5" xfId="0" applyFont="1" applyBorder="1" applyProtection="1">
      <alignment vertical="center"/>
      <protection locked="0"/>
    </xf>
    <xf numFmtId="185" fontId="6" fillId="3" borderId="2" xfId="2" applyNumberFormat="1" applyFont="1" applyFill="1" applyBorder="1" applyProtection="1">
      <alignment vertical="center"/>
      <protection locked="0"/>
    </xf>
    <xf numFmtId="185" fontId="6" fillId="3" borderId="21" xfId="2" applyNumberFormat="1" applyFont="1" applyFill="1" applyBorder="1" applyProtection="1">
      <alignment vertical="center"/>
      <protection locked="0"/>
    </xf>
    <xf numFmtId="185" fontId="6" fillId="3" borderId="1" xfId="2" applyNumberFormat="1" applyFont="1" applyFill="1" applyBorder="1" applyProtection="1">
      <alignment vertical="center"/>
      <protection locked="0"/>
    </xf>
    <xf numFmtId="186" fontId="6" fillId="3" borderId="2" xfId="0" applyNumberFormat="1" applyFont="1" applyFill="1" applyBorder="1" applyProtection="1">
      <alignment vertical="center"/>
      <protection locked="0"/>
    </xf>
    <xf numFmtId="183" fontId="0" fillId="3" borderId="2" xfId="0" applyNumberFormat="1" applyFont="1" applyFill="1" applyBorder="1" applyAlignment="1" applyProtection="1">
      <alignment horizontal="left" vertical="top" wrapText="1"/>
      <protection locked="0"/>
    </xf>
    <xf numFmtId="183" fontId="0" fillId="3" borderId="2" xfId="0" applyNumberFormat="1" applyFont="1" applyFill="1" applyBorder="1" applyAlignment="1" applyProtection="1">
      <alignment vertical="center" wrapText="1"/>
      <protection locked="0"/>
    </xf>
    <xf numFmtId="0" fontId="39" fillId="0" borderId="62" xfId="0" applyFont="1" applyBorder="1" applyProtection="1">
      <alignment vertical="center"/>
    </xf>
    <xf numFmtId="0" fontId="39" fillId="0" borderId="0" xfId="0" applyFont="1" applyBorder="1" applyProtection="1">
      <alignment vertical="center"/>
    </xf>
    <xf numFmtId="0" fontId="48" fillId="0" borderId="62" xfId="0" applyFont="1" applyBorder="1" applyProtection="1">
      <alignment vertical="center"/>
    </xf>
    <xf numFmtId="0" fontId="48" fillId="0" borderId="63" xfId="0" applyFont="1" applyBorder="1" applyAlignment="1" applyProtection="1">
      <alignment horizontal="center" vertical="center" wrapText="1"/>
    </xf>
    <xf numFmtId="0" fontId="48" fillId="0" borderId="64" xfId="0" applyFont="1" applyBorder="1" applyProtection="1">
      <alignment vertical="center"/>
    </xf>
    <xf numFmtId="0" fontId="48" fillId="0" borderId="65" xfId="0" applyFont="1" applyBorder="1" applyProtection="1">
      <alignment vertical="center"/>
    </xf>
    <xf numFmtId="184" fontId="38" fillId="0" borderId="0" xfId="0" applyNumberFormat="1" applyFont="1" applyFill="1" applyBorder="1" applyProtection="1">
      <alignment vertical="center"/>
    </xf>
    <xf numFmtId="0" fontId="39" fillId="0" borderId="5" xfId="0" applyFont="1" applyFill="1" applyBorder="1" applyAlignment="1" applyProtection="1">
      <alignment horizontal="right" vertical="center"/>
      <protection locked="0"/>
    </xf>
    <xf numFmtId="0" fontId="48" fillId="0" borderId="15" xfId="0" applyFont="1" applyBorder="1" applyProtection="1">
      <alignment vertical="center"/>
      <protection locked="0"/>
    </xf>
    <xf numFmtId="0" fontId="2" fillId="6" borderId="5" xfId="0" applyFont="1" applyFill="1" applyBorder="1" applyAlignment="1" applyProtection="1">
      <alignment horizontal="right" vertical="center"/>
      <protection locked="0"/>
    </xf>
    <xf numFmtId="0" fontId="2" fillId="6" borderId="5" xfId="0" applyFont="1" applyFill="1" applyBorder="1" applyProtection="1">
      <alignment vertical="center"/>
      <protection locked="0"/>
    </xf>
    <xf numFmtId="0" fontId="3" fillId="6" borderId="66" xfId="0" applyFont="1" applyFill="1" applyBorder="1" applyProtection="1">
      <alignment vertical="center"/>
      <protection locked="0"/>
    </xf>
    <xf numFmtId="183" fontId="3" fillId="6" borderId="1" xfId="0" applyNumberFormat="1" applyFont="1" applyFill="1" applyBorder="1" applyProtection="1">
      <alignment vertical="center"/>
      <protection locked="0"/>
    </xf>
    <xf numFmtId="0" fontId="3" fillId="6" borderId="1" xfId="0" applyFont="1" applyFill="1" applyBorder="1" applyProtection="1">
      <alignment vertical="center"/>
      <protection locked="0"/>
    </xf>
    <xf numFmtId="0" fontId="3" fillId="6" borderId="31" xfId="0" applyFont="1" applyFill="1" applyBorder="1" applyProtection="1">
      <alignment vertical="center"/>
      <protection locked="0"/>
    </xf>
    <xf numFmtId="0" fontId="3" fillId="6" borderId="67" xfId="0" applyFont="1" applyFill="1" applyBorder="1" applyProtection="1">
      <alignment vertical="center"/>
      <protection locked="0"/>
    </xf>
    <xf numFmtId="183" fontId="3" fillId="6" borderId="2" xfId="0" applyNumberFormat="1" applyFont="1" applyFill="1" applyBorder="1" applyProtection="1">
      <alignment vertical="center"/>
      <protection locked="0"/>
    </xf>
    <xf numFmtId="0" fontId="3" fillId="6" borderId="2" xfId="0" applyFont="1" applyFill="1" applyBorder="1" applyProtection="1">
      <alignment vertical="center"/>
      <protection locked="0"/>
    </xf>
    <xf numFmtId="0" fontId="3" fillId="6" borderId="55" xfId="0" applyFont="1" applyFill="1" applyBorder="1" applyProtection="1">
      <alignment vertical="center"/>
      <protection locked="0"/>
    </xf>
    <xf numFmtId="0" fontId="3" fillId="6" borderId="9" xfId="0" applyFont="1" applyFill="1" applyBorder="1" applyProtection="1">
      <alignment vertical="center"/>
      <protection locked="0"/>
    </xf>
    <xf numFmtId="183" fontId="3" fillId="6" borderId="3" xfId="0" applyNumberFormat="1" applyFont="1" applyFill="1" applyBorder="1" applyProtection="1">
      <alignment vertical="center"/>
      <protection locked="0"/>
    </xf>
    <xf numFmtId="0" fontId="3" fillId="6" borderId="3" xfId="0" applyFont="1" applyFill="1" applyBorder="1" applyProtection="1">
      <alignment vertical="center"/>
      <protection locked="0"/>
    </xf>
    <xf numFmtId="0" fontId="3" fillId="6" borderId="4" xfId="0" applyFont="1" applyFill="1" applyBorder="1" applyProtection="1">
      <alignment vertical="center"/>
      <protection locked="0"/>
    </xf>
    <xf numFmtId="0" fontId="38" fillId="6" borderId="66" xfId="0" applyFont="1" applyFill="1" applyBorder="1" applyProtection="1">
      <alignment vertical="center"/>
      <protection locked="0"/>
    </xf>
    <xf numFmtId="183" fontId="38" fillId="6" borderId="1" xfId="0" applyNumberFormat="1" applyFont="1" applyFill="1" applyBorder="1" applyProtection="1">
      <alignment vertical="center"/>
      <protection locked="0"/>
    </xf>
    <xf numFmtId="0" fontId="38" fillId="6" borderId="1" xfId="0" applyFont="1" applyFill="1" applyBorder="1" applyProtection="1">
      <alignment vertical="center"/>
      <protection locked="0"/>
    </xf>
    <xf numFmtId="0" fontId="38" fillId="6" borderId="31" xfId="0" applyFont="1" applyFill="1" applyBorder="1" applyProtection="1">
      <alignment vertical="center"/>
      <protection locked="0"/>
    </xf>
    <xf numFmtId="0" fontId="38" fillId="6" borderId="67" xfId="0" applyFont="1" applyFill="1" applyBorder="1" applyProtection="1">
      <alignment vertical="center"/>
      <protection locked="0"/>
    </xf>
    <xf numFmtId="183" fontId="38" fillId="6" borderId="2" xfId="0" applyNumberFormat="1" applyFont="1" applyFill="1" applyBorder="1" applyProtection="1">
      <alignment vertical="center"/>
      <protection locked="0"/>
    </xf>
    <xf numFmtId="0" fontId="38" fillId="6" borderId="2" xfId="0" applyFont="1" applyFill="1" applyBorder="1" applyProtection="1">
      <alignment vertical="center"/>
      <protection locked="0"/>
    </xf>
    <xf numFmtId="0" fontId="38" fillId="6" borderId="55" xfId="0" applyFont="1" applyFill="1" applyBorder="1" applyProtection="1">
      <alignment vertical="center"/>
      <protection locked="0"/>
    </xf>
    <xf numFmtId="0" fontId="38" fillId="6" borderId="9" xfId="0" applyFont="1" applyFill="1" applyBorder="1" applyProtection="1">
      <alignment vertical="center"/>
      <protection locked="0"/>
    </xf>
    <xf numFmtId="183" fontId="38" fillId="6" borderId="3" xfId="0" applyNumberFormat="1" applyFont="1" applyFill="1" applyBorder="1" applyProtection="1">
      <alignment vertical="center"/>
      <protection locked="0"/>
    </xf>
    <xf numFmtId="0" fontId="38" fillId="6" borderId="3" xfId="0" applyFont="1" applyFill="1" applyBorder="1" applyProtection="1">
      <alignment vertical="center"/>
      <protection locked="0"/>
    </xf>
    <xf numFmtId="0" fontId="38" fillId="6" borderId="4" xfId="0" applyFont="1" applyFill="1" applyBorder="1" applyProtection="1">
      <alignment vertical="center"/>
      <protection locked="0"/>
    </xf>
    <xf numFmtId="0" fontId="39" fillId="6" borderId="5" xfId="0" applyFont="1" applyFill="1" applyBorder="1" applyAlignment="1" applyProtection="1">
      <alignment horizontal="right" vertical="center"/>
      <protection locked="0"/>
    </xf>
    <xf numFmtId="0" fontId="39" fillId="6" borderId="5" xfId="0" applyFont="1" applyFill="1" applyBorder="1" applyProtection="1">
      <alignment vertical="center"/>
      <protection locked="0"/>
    </xf>
    <xf numFmtId="0" fontId="39" fillId="0" borderId="25" xfId="0" applyFont="1" applyBorder="1" applyProtection="1">
      <alignment vertical="center"/>
    </xf>
    <xf numFmtId="0" fontId="48" fillId="0" borderId="34" xfId="0" applyFont="1" applyBorder="1" applyProtection="1">
      <alignment vertical="center"/>
    </xf>
    <xf numFmtId="0" fontId="38" fillId="0" borderId="62" xfId="0" applyFont="1" applyBorder="1" applyProtection="1">
      <alignment vertical="center"/>
    </xf>
    <xf numFmtId="0" fontId="38" fillId="0" borderId="68" xfId="0" applyFont="1" applyFill="1" applyBorder="1" applyAlignment="1" applyProtection="1">
      <alignment horizontal="center" vertical="center" wrapText="1"/>
    </xf>
    <xf numFmtId="38" fontId="37" fillId="6" borderId="28" xfId="8" applyFont="1" applyFill="1" applyBorder="1" applyProtection="1">
      <alignment vertical="center"/>
      <protection locked="0"/>
    </xf>
    <xf numFmtId="38" fontId="37" fillId="6" borderId="2" xfId="8" applyFont="1" applyFill="1" applyBorder="1" applyProtection="1">
      <alignment vertical="center"/>
      <protection locked="0"/>
    </xf>
    <xf numFmtId="38" fontId="37" fillId="6" borderId="3" xfId="8" applyFont="1" applyFill="1" applyBorder="1" applyProtection="1">
      <alignment vertical="center"/>
      <protection locked="0"/>
    </xf>
    <xf numFmtId="38" fontId="37" fillId="6" borderId="69" xfId="8" applyFont="1" applyFill="1" applyBorder="1" applyProtection="1">
      <alignment vertical="center"/>
      <protection locked="0"/>
    </xf>
    <xf numFmtId="38" fontId="37" fillId="6" borderId="67" xfId="8" applyFont="1" applyFill="1" applyBorder="1" applyProtection="1">
      <alignment vertical="center"/>
      <protection locked="0"/>
    </xf>
    <xf numFmtId="38" fontId="37" fillId="6" borderId="9" xfId="8" applyFont="1" applyFill="1" applyBorder="1" applyProtection="1">
      <alignment vertical="center"/>
      <protection locked="0"/>
    </xf>
    <xf numFmtId="0" fontId="11" fillId="6" borderId="2" xfId="13" applyFont="1" applyFill="1" applyBorder="1" applyAlignment="1" applyProtection="1">
      <alignment horizontal="center" vertical="center" shrinkToFit="1"/>
      <protection locked="0"/>
    </xf>
    <xf numFmtId="0" fontId="45" fillId="6" borderId="70" xfId="13" applyFont="1" applyFill="1" applyBorder="1" applyAlignment="1" applyProtection="1">
      <alignment horizontal="center" vertical="center"/>
      <protection locked="0"/>
    </xf>
    <xf numFmtId="38" fontId="37" fillId="6" borderId="71" xfId="8" applyFont="1" applyFill="1" applyBorder="1" applyProtection="1">
      <alignment vertical="center"/>
      <protection locked="0"/>
    </xf>
    <xf numFmtId="0" fontId="45" fillId="6" borderId="72" xfId="13" applyFont="1" applyFill="1" applyBorder="1" applyAlignment="1" applyProtection="1">
      <alignment horizontal="center" vertical="center"/>
      <protection locked="0"/>
    </xf>
    <xf numFmtId="38" fontId="37" fillId="6" borderId="73" xfId="8" applyFont="1" applyFill="1" applyBorder="1" applyProtection="1">
      <alignment vertical="center"/>
      <protection locked="0"/>
    </xf>
    <xf numFmtId="0" fontId="45" fillId="6" borderId="74" xfId="13" applyFont="1" applyFill="1" applyBorder="1" applyAlignment="1" applyProtection="1">
      <alignment horizontal="center" vertical="center"/>
      <protection locked="0"/>
    </xf>
    <xf numFmtId="38" fontId="37" fillId="6" borderId="75" xfId="8" applyFont="1" applyFill="1" applyBorder="1" applyProtection="1">
      <alignment vertical="center"/>
      <protection locked="0"/>
    </xf>
    <xf numFmtId="0" fontId="45" fillId="6" borderId="76" xfId="13" applyFont="1" applyFill="1" applyBorder="1" applyAlignment="1" applyProtection="1">
      <alignment horizontal="center" vertical="center"/>
      <protection locked="0"/>
    </xf>
    <xf numFmtId="38" fontId="37" fillId="6" borderId="77" xfId="8" applyFont="1" applyFill="1" applyBorder="1" applyProtection="1">
      <alignment vertical="center"/>
      <protection locked="0"/>
    </xf>
    <xf numFmtId="0" fontId="45" fillId="6" borderId="78" xfId="13" applyFont="1" applyFill="1" applyBorder="1" applyAlignment="1" applyProtection="1">
      <alignment horizontal="center" vertical="center"/>
      <protection locked="0"/>
    </xf>
    <xf numFmtId="38" fontId="37" fillId="6" borderId="79" xfId="8" applyFont="1" applyFill="1" applyBorder="1" applyProtection="1">
      <alignment vertical="center"/>
      <protection locked="0"/>
    </xf>
    <xf numFmtId="0" fontId="45" fillId="6" borderId="80" xfId="13" applyFont="1" applyFill="1" applyBorder="1" applyAlignment="1" applyProtection="1">
      <alignment horizontal="center" vertical="center"/>
      <protection locked="0"/>
    </xf>
    <xf numFmtId="38" fontId="37" fillId="6" borderId="81" xfId="8" applyFont="1" applyFill="1" applyBorder="1" applyProtection="1">
      <alignment vertical="center"/>
      <protection locked="0"/>
    </xf>
    <xf numFmtId="0" fontId="11" fillId="2" borderId="2" xfId="12" applyFont="1" applyFill="1" applyBorder="1" applyAlignment="1" applyProtection="1">
      <alignment horizontal="center" vertical="center" shrinkToFit="1"/>
      <protection locked="0"/>
    </xf>
    <xf numFmtId="38" fontId="3" fillId="9" borderId="69" xfId="5" applyFill="1" applyBorder="1" applyProtection="1">
      <alignment vertical="center"/>
      <protection locked="0"/>
    </xf>
    <xf numFmtId="38" fontId="3" fillId="9" borderId="28" xfId="5" applyFill="1" applyBorder="1" applyProtection="1">
      <alignment vertical="center"/>
      <protection locked="0"/>
    </xf>
    <xf numFmtId="38" fontId="3" fillId="9" borderId="30" xfId="5" applyFill="1" applyBorder="1" applyProtection="1">
      <alignment vertical="center"/>
      <protection locked="0"/>
    </xf>
    <xf numFmtId="38" fontId="3" fillId="9" borderId="9" xfId="5" applyFill="1" applyBorder="1" applyProtection="1">
      <alignment vertical="center"/>
      <protection locked="0"/>
    </xf>
    <xf numFmtId="38" fontId="3" fillId="9" borderId="3" xfId="5" applyFill="1" applyBorder="1" applyProtection="1">
      <alignment vertical="center"/>
      <protection locked="0"/>
    </xf>
    <xf numFmtId="38" fontId="3" fillId="9" borderId="4" xfId="5" applyFill="1" applyBorder="1" applyProtection="1">
      <alignment vertical="center"/>
      <protection locked="0"/>
    </xf>
    <xf numFmtId="38" fontId="3" fillId="9" borderId="46" xfId="5" applyFill="1" applyBorder="1" applyProtection="1">
      <alignment vertical="center"/>
      <protection locked="0"/>
    </xf>
    <xf numFmtId="38" fontId="3" fillId="9" borderId="47" xfId="5" applyFill="1" applyBorder="1" applyProtection="1">
      <alignment vertical="center"/>
      <protection locked="0"/>
    </xf>
    <xf numFmtId="38" fontId="3" fillId="9" borderId="48" xfId="5" applyFill="1" applyBorder="1" applyProtection="1">
      <alignment vertical="center"/>
      <protection locked="0"/>
    </xf>
    <xf numFmtId="38" fontId="3" fillId="9" borderId="82" xfId="5" applyFill="1" applyBorder="1" applyProtection="1">
      <alignment vertical="center"/>
      <protection locked="0"/>
    </xf>
    <xf numFmtId="38" fontId="3" fillId="9" borderId="83" xfId="5" applyFill="1" applyBorder="1" applyProtection="1">
      <alignment vertical="center"/>
      <protection locked="0"/>
    </xf>
    <xf numFmtId="38" fontId="3" fillId="9" borderId="84" xfId="5" applyFill="1" applyBorder="1" applyProtection="1">
      <alignment vertical="center"/>
      <protection locked="0"/>
    </xf>
    <xf numFmtId="38" fontId="3" fillId="9" borderId="67" xfId="5" applyFill="1" applyBorder="1" applyProtection="1">
      <alignment vertical="center"/>
      <protection locked="0"/>
    </xf>
    <xf numFmtId="38" fontId="3" fillId="9" borderId="2" xfId="5" applyFill="1" applyBorder="1" applyProtection="1">
      <alignment vertical="center"/>
      <protection locked="0"/>
    </xf>
    <xf numFmtId="38" fontId="3" fillId="9" borderId="55" xfId="5" applyFill="1" applyBorder="1" applyProtection="1">
      <alignment vertical="center"/>
      <protection locked="0"/>
    </xf>
    <xf numFmtId="0" fontId="6" fillId="0" borderId="2" xfId="0" applyFont="1" applyFill="1" applyBorder="1" applyAlignment="1" applyProtection="1">
      <alignment horizontal="left" vertical="top" wrapText="1"/>
    </xf>
    <xf numFmtId="183" fontId="0" fillId="3" borderId="20" xfId="0" applyNumberFormat="1" applyFont="1" applyFill="1" applyBorder="1" applyAlignment="1" applyProtection="1">
      <alignment vertical="center" wrapText="1"/>
      <protection locked="0"/>
    </xf>
    <xf numFmtId="178" fontId="49" fillId="0" borderId="0" xfId="12" applyNumberFormat="1" applyFont="1">
      <alignment vertical="center"/>
    </xf>
    <xf numFmtId="178" fontId="50" fillId="0" borderId="0" xfId="12" applyNumberFormat="1" applyFont="1">
      <alignment vertical="center"/>
    </xf>
    <xf numFmtId="0" fontId="0" fillId="0" borderId="0" xfId="12" applyFont="1" applyAlignment="1" applyProtection="1"/>
    <xf numFmtId="0" fontId="0" fillId="0" borderId="2" xfId="0" applyFont="1" applyFill="1" applyBorder="1" applyAlignment="1" applyProtection="1">
      <alignment horizontal="left" vertical="center" wrapText="1"/>
    </xf>
    <xf numFmtId="0" fontId="0" fillId="0" borderId="26" xfId="0" applyFont="1" applyFill="1" applyBorder="1" applyAlignment="1" applyProtection="1">
      <alignment horizontal="center" vertical="center" wrapText="1"/>
    </xf>
    <xf numFmtId="0" fontId="2" fillId="6" borderId="0" xfId="16" applyFont="1" applyFill="1" applyProtection="1">
      <alignment vertical="center"/>
      <protection locked="0"/>
    </xf>
    <xf numFmtId="0" fontId="2" fillId="6" borderId="0" xfId="16" applyFont="1" applyFill="1" applyAlignment="1" applyProtection="1">
      <alignment horizontal="right" vertical="center"/>
      <protection locked="0"/>
    </xf>
    <xf numFmtId="0" fontId="2" fillId="6" borderId="13" xfId="15" applyFont="1" applyFill="1" applyBorder="1" applyAlignment="1" applyProtection="1">
      <alignment vertical="center"/>
      <protection locked="0"/>
    </xf>
    <xf numFmtId="0" fontId="51" fillId="6" borderId="0" xfId="16" applyFont="1" applyFill="1" applyAlignment="1" applyProtection="1">
      <alignment horizontal="right" vertical="center"/>
      <protection locked="0"/>
    </xf>
    <xf numFmtId="0" fontId="2" fillId="6" borderId="64" xfId="16" applyFont="1" applyFill="1" applyBorder="1" applyAlignment="1" applyProtection="1">
      <alignment horizontal="left" vertical="center"/>
      <protection locked="0"/>
    </xf>
    <xf numFmtId="0" fontId="8" fillId="6" borderId="0" xfId="16" applyFont="1" applyFill="1" applyAlignment="1" applyProtection="1">
      <alignment horizontal="right" vertical="center"/>
      <protection locked="0"/>
    </xf>
    <xf numFmtId="0" fontId="2" fillId="6" borderId="85" xfId="16" applyFont="1" applyFill="1" applyBorder="1" applyAlignment="1" applyProtection="1">
      <alignment horizontal="center" vertical="center"/>
      <protection locked="0"/>
    </xf>
    <xf numFmtId="0" fontId="2" fillId="6" borderId="28" xfId="16" applyFont="1" applyFill="1" applyBorder="1" applyAlignment="1" applyProtection="1">
      <alignment horizontal="center" vertical="center"/>
      <protection locked="0"/>
    </xf>
    <xf numFmtId="0" fontId="9" fillId="6" borderId="86" xfId="16" applyFont="1" applyFill="1" applyBorder="1" applyAlignment="1" applyProtection="1">
      <alignment horizontal="left" vertical="top" wrapText="1"/>
      <protection locked="0"/>
    </xf>
    <xf numFmtId="0" fontId="9" fillId="6" borderId="83" xfId="16" applyFont="1" applyFill="1" applyBorder="1" applyAlignment="1" applyProtection="1">
      <alignment horizontal="left" vertical="top" wrapText="1"/>
      <protection locked="0"/>
    </xf>
    <xf numFmtId="0" fontId="9" fillId="6" borderId="87" xfId="16" applyFont="1" applyFill="1" applyBorder="1" applyAlignment="1" applyProtection="1">
      <alignment horizontal="left" vertical="top" wrapText="1"/>
      <protection locked="0"/>
    </xf>
    <xf numFmtId="0" fontId="9" fillId="0" borderId="84" xfId="16" applyFont="1" applyBorder="1" applyAlignment="1" applyProtection="1">
      <alignment horizontal="left" vertical="top" wrapText="1"/>
      <protection locked="0"/>
    </xf>
    <xf numFmtId="0" fontId="52" fillId="6" borderId="88" xfId="16" applyFont="1" applyFill="1" applyBorder="1" applyAlignment="1" applyProtection="1">
      <alignment horizontal="center" vertical="center"/>
      <protection locked="0"/>
    </xf>
    <xf numFmtId="0" fontId="2" fillId="6" borderId="0" xfId="16" applyFont="1" applyFill="1" applyAlignment="1" applyProtection="1">
      <alignment horizontal="center" vertical="center"/>
      <protection locked="0"/>
    </xf>
    <xf numFmtId="0" fontId="8" fillId="6" borderId="85" xfId="16" applyFont="1" applyFill="1" applyBorder="1" applyAlignment="1" applyProtection="1">
      <alignment horizontal="center" vertical="center"/>
      <protection locked="0"/>
    </xf>
    <xf numFmtId="0" fontId="8" fillId="6" borderId="27" xfId="16" applyFont="1" applyFill="1" applyBorder="1" applyAlignment="1" applyProtection="1">
      <alignment horizontal="center" vertical="center"/>
      <protection locked="0"/>
    </xf>
    <xf numFmtId="0" fontId="2" fillId="6" borderId="29" xfId="16" applyFont="1" applyFill="1" applyBorder="1" applyAlignment="1" applyProtection="1">
      <alignment horizontal="center" vertical="center"/>
      <protection locked="0"/>
    </xf>
    <xf numFmtId="0" fontId="2" fillId="6" borderId="13" xfId="16" applyFont="1" applyFill="1" applyBorder="1" applyAlignment="1" applyProtection="1">
      <alignment horizontal="center" vertical="center"/>
      <protection locked="0"/>
    </xf>
    <xf numFmtId="0" fontId="2" fillId="6" borderId="56" xfId="16" applyFont="1" applyFill="1" applyBorder="1" applyAlignment="1" applyProtection="1">
      <alignment horizontal="center" vertical="center"/>
      <protection locked="0"/>
    </xf>
    <xf numFmtId="0" fontId="8" fillId="6" borderId="0" xfId="16" applyFont="1" applyFill="1" applyProtection="1">
      <alignment vertical="center"/>
      <protection locked="0"/>
    </xf>
    <xf numFmtId="0" fontId="9" fillId="6" borderId="13" xfId="16" applyFont="1" applyFill="1" applyBorder="1" applyAlignment="1" applyProtection="1">
      <alignment horizontal="left" vertical="top" wrapText="1"/>
      <protection locked="0"/>
    </xf>
    <xf numFmtId="0" fontId="8" fillId="6" borderId="89" xfId="16" applyFont="1" applyFill="1" applyBorder="1" applyAlignment="1" applyProtection="1">
      <alignment horizontal="left" vertical="top" wrapText="1"/>
      <protection locked="0"/>
    </xf>
    <xf numFmtId="38" fontId="2" fillId="9" borderId="16" xfId="4" applyFont="1" applyFill="1" applyBorder="1" applyAlignment="1" applyProtection="1">
      <alignment horizontal="right" vertical="center"/>
      <protection locked="0"/>
    </xf>
    <xf numFmtId="38" fontId="2" fillId="9" borderId="90" xfId="4" applyFont="1" applyFill="1" applyBorder="1" applyAlignment="1" applyProtection="1">
      <alignment horizontal="right" vertical="center"/>
      <protection locked="0"/>
    </xf>
    <xf numFmtId="0" fontId="52" fillId="6" borderId="88" xfId="16" applyFont="1" applyFill="1" applyBorder="1" applyAlignment="1" applyProtection="1">
      <alignment horizontal="center" vertical="center" shrinkToFit="1"/>
      <protection locked="0"/>
    </xf>
    <xf numFmtId="0" fontId="11" fillId="6" borderId="86" xfId="16" applyFont="1" applyFill="1" applyBorder="1" applyAlignment="1" applyProtection="1">
      <alignment horizontal="left" vertical="top" wrapText="1"/>
      <protection locked="0"/>
    </xf>
    <xf numFmtId="0" fontId="11" fillId="6" borderId="83" xfId="16" applyFont="1" applyFill="1" applyBorder="1" applyAlignment="1" applyProtection="1">
      <alignment horizontal="left" vertical="top" wrapText="1"/>
      <protection locked="0"/>
    </xf>
    <xf numFmtId="0" fontId="11" fillId="6" borderId="84" xfId="16" applyFont="1" applyFill="1" applyBorder="1" applyAlignment="1" applyProtection="1">
      <alignment horizontal="left" vertical="top" wrapText="1"/>
      <protection locked="0"/>
    </xf>
    <xf numFmtId="0" fontId="2"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2" fillId="0" borderId="68" xfId="0" applyFont="1" applyFill="1" applyBorder="1" applyAlignment="1" applyProtection="1">
      <alignment horizontal="center" vertical="center" wrapText="1"/>
    </xf>
    <xf numFmtId="0" fontId="6" fillId="0" borderId="0" xfId="0" applyFont="1" applyAlignment="1" applyProtection="1">
      <alignment vertical="center" wrapText="1"/>
    </xf>
    <xf numFmtId="185" fontId="6" fillId="0" borderId="57" xfId="2" applyNumberFormat="1" applyFont="1" applyFill="1" applyBorder="1" applyProtection="1">
      <alignment vertical="center"/>
    </xf>
    <xf numFmtId="0" fontId="7" fillId="0" borderId="0" xfId="0" applyFont="1" applyFill="1" applyBorder="1" applyAlignment="1" applyProtection="1">
      <alignment vertical="center" wrapText="1"/>
    </xf>
    <xf numFmtId="0" fontId="0" fillId="0" borderId="0" xfId="0" applyFont="1" applyFill="1" applyAlignment="1" applyProtection="1">
      <alignment horizontal="right" vertical="center"/>
    </xf>
    <xf numFmtId="0" fontId="0" fillId="0" borderId="3" xfId="0" applyFont="1" applyFill="1" applyBorder="1" applyAlignment="1" applyProtection="1">
      <alignment horizontal="left" vertical="top" wrapText="1"/>
    </xf>
    <xf numFmtId="183" fontId="0" fillId="3" borderId="1" xfId="0" applyNumberFormat="1" applyFont="1" applyFill="1" applyBorder="1" applyAlignment="1" applyProtection="1">
      <alignment horizontal="left" vertical="top" wrapText="1"/>
      <protection locked="0"/>
    </xf>
    <xf numFmtId="0" fontId="0" fillId="0" borderId="25" xfId="0" applyFont="1" applyFill="1" applyBorder="1" applyAlignment="1" applyProtection="1">
      <alignment horizontal="left" vertical="top" wrapText="1"/>
    </xf>
    <xf numFmtId="0" fontId="0" fillId="0" borderId="5" xfId="0" applyFont="1" applyFill="1" applyBorder="1" applyProtection="1">
      <alignment vertical="center"/>
    </xf>
    <xf numFmtId="183" fontId="0" fillId="3" borderId="21" xfId="0" applyNumberFormat="1" applyFont="1" applyFill="1" applyBorder="1" applyAlignment="1" applyProtection="1">
      <alignment horizontal="left" vertical="top" wrapText="1"/>
      <protection locked="0"/>
    </xf>
    <xf numFmtId="183" fontId="0" fillId="8" borderId="21" xfId="0" applyNumberFormat="1" applyFont="1" applyFill="1" applyBorder="1" applyAlignment="1" applyProtection="1">
      <alignment horizontal="left" vertical="top" wrapText="1"/>
      <protection locked="0"/>
    </xf>
    <xf numFmtId="183" fontId="0" fillId="8" borderId="20" xfId="0" applyNumberFormat="1" applyFont="1" applyFill="1" applyBorder="1" applyAlignment="1" applyProtection="1">
      <alignment horizontal="left" vertical="top" wrapText="1"/>
      <protection locked="0"/>
    </xf>
    <xf numFmtId="0" fontId="7" fillId="0" borderId="0" xfId="12" applyFont="1" applyAlignment="1" applyProtection="1"/>
    <xf numFmtId="0" fontId="0" fillId="0" borderId="47" xfId="12" applyFont="1" applyFill="1" applyBorder="1" applyAlignment="1" applyProtection="1">
      <alignment vertical="center" wrapText="1"/>
    </xf>
    <xf numFmtId="183" fontId="0" fillId="3" borderId="55" xfId="0" applyNumberFormat="1" applyFont="1" applyFill="1" applyBorder="1" applyAlignment="1" applyProtection="1">
      <alignment horizontal="left" vertical="top" wrapText="1"/>
      <protection locked="0"/>
    </xf>
    <xf numFmtId="0" fontId="0" fillId="0" borderId="2" xfId="0" applyFont="1" applyBorder="1" applyAlignment="1" applyProtection="1">
      <alignment vertical="center" wrapText="1"/>
    </xf>
    <xf numFmtId="186" fontId="0" fillId="3" borderId="2" xfId="2" applyNumberFormat="1" applyFont="1" applyFill="1" applyBorder="1" applyProtection="1">
      <alignment vertical="center"/>
      <protection locked="0"/>
    </xf>
    <xf numFmtId="186" fontId="0" fillId="0" borderId="0" xfId="2" applyNumberFormat="1" applyFont="1" applyBorder="1" applyProtection="1">
      <alignment vertical="center"/>
    </xf>
    <xf numFmtId="0" fontId="0" fillId="0" borderId="47" xfId="0" applyFont="1" applyBorder="1" applyAlignment="1" applyProtection="1">
      <alignment vertical="center" wrapText="1"/>
    </xf>
    <xf numFmtId="186" fontId="0" fillId="3" borderId="21" xfId="2" applyNumberFormat="1" applyFont="1" applyFill="1" applyBorder="1" applyProtection="1">
      <alignment vertical="center"/>
      <protection locked="0"/>
    </xf>
    <xf numFmtId="186" fontId="0" fillId="0" borderId="61" xfId="2" applyNumberFormat="1" applyFont="1" applyFill="1" applyBorder="1" applyAlignment="1" applyProtection="1">
      <alignment horizontal="left" vertical="top"/>
    </xf>
    <xf numFmtId="0" fontId="36" fillId="0" borderId="0" xfId="0" applyFont="1" applyFill="1" applyBorder="1" applyAlignment="1" applyProtection="1">
      <alignment horizontal="left" vertical="top"/>
    </xf>
    <xf numFmtId="0" fontId="0" fillId="6" borderId="83" xfId="0" applyFont="1" applyFill="1" applyBorder="1" applyAlignment="1">
      <alignment horizontal="center" vertical="center" wrapText="1"/>
    </xf>
    <xf numFmtId="0" fontId="0" fillId="6" borderId="83" xfId="0" applyFont="1" applyFill="1" applyBorder="1" applyAlignment="1">
      <alignment horizontal="center" vertical="center"/>
    </xf>
    <xf numFmtId="0" fontId="0" fillId="6" borderId="84" xfId="0" applyFont="1" applyFill="1" applyBorder="1" applyAlignment="1">
      <alignment horizontal="center" vertical="center"/>
    </xf>
    <xf numFmtId="0" fontId="2" fillId="0" borderId="5" xfId="0" applyFont="1" applyFill="1" applyBorder="1" applyAlignment="1" applyProtection="1">
      <alignment horizontal="right" vertical="center"/>
      <protection locked="0"/>
    </xf>
    <xf numFmtId="0" fontId="0" fillId="0" borderId="47" xfId="0" applyFont="1" applyFill="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186" fontId="0" fillId="3" borderId="21" xfId="0" applyNumberFormat="1" applyFont="1" applyFill="1" applyBorder="1" applyProtection="1">
      <alignment vertical="center"/>
      <protection locked="0"/>
    </xf>
    <xf numFmtId="186" fontId="0" fillId="3" borderId="2" xfId="0" applyNumberFormat="1" applyFont="1" applyFill="1" applyBorder="1" applyProtection="1">
      <alignment vertical="center"/>
      <protection locked="0"/>
    </xf>
    <xf numFmtId="186" fontId="0" fillId="0" borderId="2" xfId="0" applyNumberFormat="1" applyFont="1" applyFill="1" applyBorder="1" applyProtection="1">
      <alignment vertical="center"/>
    </xf>
    <xf numFmtId="0" fontId="0" fillId="0" borderId="0" xfId="0" applyFont="1" applyFill="1" applyBorder="1" applyAlignment="1" applyProtection="1">
      <alignment horizontal="center" vertical="center"/>
    </xf>
    <xf numFmtId="0" fontId="0" fillId="0" borderId="24" xfId="0" applyFont="1" applyFill="1" applyBorder="1" applyAlignment="1" applyProtection="1">
      <alignment horizontal="center" vertical="center" wrapText="1"/>
    </xf>
    <xf numFmtId="0" fontId="0" fillId="0" borderId="21" xfId="0" applyFont="1" applyFill="1" applyBorder="1" applyAlignment="1" applyProtection="1">
      <alignment horizontal="center" vertical="center" wrapText="1"/>
    </xf>
    <xf numFmtId="0" fontId="0" fillId="0" borderId="91" xfId="0" applyFont="1" applyFill="1" applyBorder="1" applyAlignment="1" applyProtection="1">
      <alignment horizontal="center" vertical="center" wrapText="1"/>
    </xf>
    <xf numFmtId="186" fontId="0" fillId="0" borderId="21" xfId="2" applyNumberFormat="1" applyFont="1" applyFill="1" applyBorder="1" applyProtection="1">
      <alignment vertical="center"/>
    </xf>
    <xf numFmtId="186" fontId="0" fillId="0" borderId="57" xfId="0" applyNumberFormat="1" applyFont="1" applyFill="1" applyBorder="1" applyProtection="1">
      <alignment vertical="center"/>
    </xf>
    <xf numFmtId="0" fontId="0" fillId="0" borderId="0" xfId="0" applyFont="1" applyFill="1" applyBorder="1" applyAlignment="1" applyProtection="1">
      <alignment horizontal="left" vertical="center" wrapText="1"/>
    </xf>
    <xf numFmtId="184" fontId="0" fillId="0" borderId="59" xfId="0" applyNumberFormat="1" applyFont="1" applyFill="1" applyBorder="1" applyAlignment="1" applyProtection="1">
      <alignment vertical="center" wrapText="1"/>
    </xf>
    <xf numFmtId="184" fontId="0" fillId="0" borderId="60" xfId="0" applyNumberFormat="1" applyFont="1" applyFill="1" applyBorder="1" applyProtection="1">
      <alignment vertical="center"/>
    </xf>
    <xf numFmtId="184" fontId="0" fillId="0" borderId="2" xfId="0" applyNumberFormat="1" applyFont="1" applyFill="1" applyBorder="1" applyAlignment="1" applyProtection="1">
      <alignment horizontal="center" vertical="center" wrapText="1"/>
    </xf>
    <xf numFmtId="186" fontId="0" fillId="3" borderId="2" xfId="0" applyNumberFormat="1" applyFont="1" applyFill="1" applyBorder="1" applyAlignment="1" applyProtection="1">
      <alignment horizontal="center" vertical="center"/>
      <protection locked="0"/>
    </xf>
    <xf numFmtId="186" fontId="0" fillId="0" borderId="2" xfId="2" applyNumberFormat="1" applyFont="1" applyFill="1" applyBorder="1" applyProtection="1">
      <alignment vertical="center"/>
    </xf>
    <xf numFmtId="184" fontId="2" fillId="0" borderId="0" xfId="0" applyNumberFormat="1" applyFont="1" applyFill="1" applyBorder="1" applyProtection="1">
      <alignment vertical="center"/>
    </xf>
    <xf numFmtId="0" fontId="0" fillId="0" borderId="47" xfId="12" applyFont="1" applyBorder="1" applyAlignment="1" applyProtection="1">
      <alignment vertical="center" wrapText="1"/>
    </xf>
    <xf numFmtId="0" fontId="2" fillId="0" borderId="62" xfId="0" applyFont="1" applyBorder="1" applyProtection="1">
      <alignment vertical="center"/>
    </xf>
    <xf numFmtId="0" fontId="6" fillId="0" borderId="62" xfId="0" applyFont="1" applyBorder="1" applyProtection="1">
      <alignment vertical="center"/>
    </xf>
    <xf numFmtId="0" fontId="6" fillId="0" borderId="63" xfId="0" applyFont="1" applyBorder="1" applyAlignment="1" applyProtection="1">
      <alignment horizontal="center" vertical="center" wrapText="1"/>
    </xf>
    <xf numFmtId="0" fontId="6" fillId="0" borderId="15" xfId="0" applyFont="1" applyBorder="1" applyProtection="1">
      <alignment vertical="center"/>
      <protection locked="0"/>
    </xf>
    <xf numFmtId="0" fontId="6" fillId="0" borderId="64" xfId="0" applyFont="1" applyBorder="1" applyProtection="1">
      <alignment vertical="center"/>
    </xf>
    <xf numFmtId="0" fontId="6" fillId="0" borderId="65" xfId="0" applyFont="1" applyBorder="1" applyProtection="1">
      <alignment vertical="center"/>
    </xf>
    <xf numFmtId="0" fontId="0" fillId="0" borderId="2" xfId="12" applyFont="1" applyFill="1" applyBorder="1" applyAlignment="1" applyProtection="1">
      <alignment vertical="top" wrapText="1"/>
    </xf>
    <xf numFmtId="178" fontId="24" fillId="0" borderId="1" xfId="12" applyNumberFormat="1" applyFont="1" applyBorder="1" applyAlignment="1">
      <alignment vertical="center" wrapText="1"/>
    </xf>
    <xf numFmtId="178" fontId="47" fillId="0" borderId="18" xfId="12" applyNumberFormat="1" applyFont="1" applyBorder="1" applyAlignment="1">
      <alignment horizontal="center" vertical="center"/>
    </xf>
    <xf numFmtId="183" fontId="0" fillId="0" borderId="61" xfId="0" applyNumberFormat="1" applyFont="1" applyFill="1" applyBorder="1" applyAlignment="1" applyProtection="1">
      <alignment horizontal="left" vertical="top" wrapText="1"/>
      <protection locked="0"/>
    </xf>
    <xf numFmtId="183" fontId="0" fillId="0" borderId="0" xfId="0" applyNumberFormat="1" applyFont="1" applyFill="1" applyBorder="1" applyAlignment="1" applyProtection="1">
      <alignment horizontal="left" vertical="top" wrapText="1"/>
    </xf>
    <xf numFmtId="183" fontId="0" fillId="8" borderId="21" xfId="0" applyNumberFormat="1" applyFont="1" applyFill="1" applyBorder="1" applyAlignment="1" applyProtection="1">
      <alignment horizontal="right" vertical="center" wrapText="1"/>
    </xf>
    <xf numFmtId="0" fontId="38" fillId="0" borderId="47" xfId="0" applyFont="1" applyFill="1" applyBorder="1" applyAlignment="1" applyProtection="1">
      <alignment horizontal="left" vertical="top" wrapText="1"/>
    </xf>
    <xf numFmtId="0" fontId="38" fillId="0" borderId="2" xfId="12" applyFont="1" applyFill="1" applyBorder="1" applyAlignment="1" applyProtection="1">
      <alignment vertical="center" wrapText="1"/>
    </xf>
    <xf numFmtId="0" fontId="38" fillId="0" borderId="0" xfId="0" applyFont="1" applyFill="1" applyBorder="1" applyAlignment="1" applyProtection="1">
      <alignment horizontal="left" vertical="top"/>
    </xf>
    <xf numFmtId="0" fontId="38" fillId="0" borderId="0" xfId="12" applyFont="1" applyAlignment="1" applyProtection="1"/>
    <xf numFmtId="0" fontId="53" fillId="0" borderId="0" xfId="12" applyFont="1" applyAlignment="1" applyProtection="1"/>
    <xf numFmtId="0" fontId="38" fillId="0" borderId="92" xfId="0" applyFont="1" applyFill="1" applyBorder="1" applyAlignment="1" applyProtection="1">
      <alignment horizontal="left" vertical="center" wrapText="1"/>
    </xf>
    <xf numFmtId="0" fontId="38" fillId="0" borderId="0" xfId="12" applyFont="1" applyAlignment="1" applyProtection="1"/>
    <xf numFmtId="0" fontId="6" fillId="0" borderId="0" xfId="0" applyFont="1" applyFill="1" applyBorder="1" applyAlignment="1" applyProtection="1">
      <alignment horizontal="left" vertical="top" wrapText="1"/>
    </xf>
    <xf numFmtId="183" fontId="0" fillId="0" borderId="0" xfId="0" applyNumberFormat="1" applyFont="1" applyFill="1" applyBorder="1" applyAlignment="1" applyProtection="1">
      <alignment horizontal="left" vertical="top" wrapText="1"/>
      <protection locked="0"/>
    </xf>
    <xf numFmtId="0" fontId="45" fillId="6" borderId="26" xfId="13" applyFont="1" applyFill="1" applyBorder="1" applyAlignment="1">
      <alignment horizontal="center" vertical="center"/>
    </xf>
    <xf numFmtId="0" fontId="6" fillId="0" borderId="0" xfId="0" applyFont="1" applyFill="1" applyBorder="1" applyAlignment="1" applyProtection="1">
      <alignment vertical="center" wrapText="1"/>
    </xf>
    <xf numFmtId="0" fontId="10" fillId="6" borderId="0" xfId="16" applyFont="1" applyFill="1" applyProtection="1">
      <alignment vertical="center"/>
      <protection locked="0"/>
    </xf>
    <xf numFmtId="177" fontId="4" fillId="6" borderId="0" xfId="16" applyNumberFormat="1" applyFont="1" applyFill="1" applyAlignment="1" applyProtection="1">
      <alignment horizontal="center" vertical="center"/>
      <protection locked="0"/>
    </xf>
    <xf numFmtId="176" fontId="2" fillId="6" borderId="0" xfId="16" applyNumberFormat="1" applyFont="1" applyFill="1" applyAlignment="1" applyProtection="1">
      <alignment horizontal="right" vertical="center"/>
      <protection locked="0"/>
    </xf>
    <xf numFmtId="0" fontId="8" fillId="6" borderId="0" xfId="16" applyFont="1" applyFill="1" applyAlignment="1" applyProtection="1">
      <alignment horizontal="center" vertical="center"/>
      <protection locked="0"/>
    </xf>
    <xf numFmtId="177" fontId="4" fillId="7" borderId="99" xfId="16" applyNumberFormat="1" applyFont="1" applyFill="1" applyBorder="1" applyAlignment="1">
      <alignment horizontal="right" vertical="center" shrinkToFit="1"/>
    </xf>
    <xf numFmtId="0" fontId="52" fillId="6" borderId="118" xfId="16" applyFont="1" applyFill="1" applyBorder="1" applyAlignment="1" applyProtection="1">
      <alignment horizontal="center" vertical="center" shrinkToFit="1"/>
      <protection locked="0"/>
    </xf>
    <xf numFmtId="0" fontId="9" fillId="6" borderId="0" xfId="16" applyFont="1" applyFill="1" applyAlignment="1" applyProtection="1">
      <alignment horizontal="left" vertical="top" wrapText="1"/>
      <protection locked="0"/>
    </xf>
    <xf numFmtId="38" fontId="2" fillId="9" borderId="4" xfId="4" applyFont="1" applyFill="1" applyBorder="1" applyAlignment="1" applyProtection="1">
      <alignment horizontal="right" vertical="center" shrinkToFit="1"/>
      <protection locked="0"/>
    </xf>
    <xf numFmtId="38" fontId="2" fillId="7" borderId="3" xfId="4" applyFont="1" applyFill="1" applyBorder="1" applyAlignment="1" applyProtection="1">
      <alignment horizontal="right" vertical="center" shrinkToFit="1"/>
      <protection locked="0"/>
    </xf>
    <xf numFmtId="38" fontId="2" fillId="7" borderId="122" xfId="4" applyFont="1" applyFill="1" applyBorder="1" applyAlignment="1" applyProtection="1">
      <alignment horizontal="right" vertical="center" shrinkToFit="1"/>
      <protection locked="0"/>
    </xf>
    <xf numFmtId="38" fontId="2" fillId="7" borderId="123" xfId="4" applyFont="1" applyFill="1" applyBorder="1" applyAlignment="1" applyProtection="1">
      <alignment horizontal="right" vertical="center" shrinkToFit="1"/>
      <protection locked="0"/>
    </xf>
    <xf numFmtId="38" fontId="2" fillId="7" borderId="124" xfId="4" applyFont="1" applyFill="1" applyBorder="1" applyAlignment="1" applyProtection="1">
      <alignment horizontal="right" vertical="center" shrinkToFit="1"/>
      <protection locked="0"/>
    </xf>
    <xf numFmtId="0" fontId="9" fillId="0" borderId="0" xfId="16" applyFont="1" applyAlignment="1" applyProtection="1">
      <alignment horizontal="left" vertical="top" wrapText="1"/>
      <protection locked="0"/>
    </xf>
    <xf numFmtId="0" fontId="2" fillId="6" borderId="30" xfId="16" applyFont="1" applyFill="1" applyBorder="1" applyAlignment="1" applyProtection="1">
      <alignment horizontal="center" vertical="center"/>
      <protection locked="0"/>
    </xf>
    <xf numFmtId="0" fontId="2" fillId="6" borderId="0" xfId="16" applyFont="1" applyFill="1" applyAlignment="1" applyProtection="1">
      <alignment horizontal="left" vertical="center"/>
      <protection locked="0"/>
    </xf>
    <xf numFmtId="0" fontId="2" fillId="6" borderId="0" xfId="16" applyFont="1" applyFill="1" applyAlignment="1" applyProtection="1">
      <alignment horizontal="center" vertical="center" shrinkToFit="1"/>
      <protection locked="0"/>
    </xf>
    <xf numFmtId="0" fontId="2" fillId="6" borderId="0" xfId="16" applyFont="1" applyFill="1" applyAlignment="1" applyProtection="1">
      <alignment vertical="center" shrinkToFit="1"/>
      <protection locked="0"/>
    </xf>
    <xf numFmtId="178" fontId="13" fillId="0" borderId="0" xfId="12" applyNumberFormat="1" applyFont="1" applyAlignment="1">
      <alignment horizontal="right" vertical="center"/>
    </xf>
    <xf numFmtId="179" fontId="13" fillId="0" borderId="0" xfId="12" applyNumberFormat="1" applyFont="1" applyAlignment="1">
      <alignment horizontal="right" vertical="center"/>
    </xf>
    <xf numFmtId="179" fontId="13" fillId="0" borderId="0" xfId="12" applyNumberFormat="1" applyFont="1" applyAlignment="1">
      <alignment horizontal="center" vertical="center"/>
    </xf>
    <xf numFmtId="178" fontId="18" fillId="0" borderId="0" xfId="12" applyNumberFormat="1" applyFont="1" applyAlignment="1">
      <alignment horizontal="right" vertical="center"/>
    </xf>
    <xf numFmtId="178" fontId="28" fillId="0" borderId="0" xfId="12" applyNumberFormat="1" applyFont="1">
      <alignment vertical="center"/>
    </xf>
    <xf numFmtId="178" fontId="18" fillId="0" borderId="0" xfId="12" applyNumberFormat="1" applyFont="1" applyAlignment="1">
      <alignment horizontal="left"/>
    </xf>
    <xf numFmtId="179" fontId="13" fillId="0" borderId="0" xfId="12" applyNumberFormat="1" applyFont="1" applyAlignment="1">
      <alignment horizontal="left" vertical="center"/>
    </xf>
    <xf numFmtId="179" fontId="31" fillId="0" borderId="0" xfId="12" applyNumberFormat="1" applyFont="1">
      <alignment vertical="center"/>
    </xf>
    <xf numFmtId="178" fontId="13" fillId="0" borderId="0" xfId="12" applyNumberFormat="1" applyFont="1" applyAlignment="1">
      <alignment horizontal="center" vertical="center"/>
    </xf>
    <xf numFmtId="178" fontId="30" fillId="0" borderId="0" xfId="12" applyNumberFormat="1" applyFont="1" applyAlignment="1">
      <alignment horizontal="left" vertical="center"/>
    </xf>
    <xf numFmtId="179" fontId="18" fillId="0" borderId="0" xfId="12" applyNumberFormat="1" applyFont="1" applyAlignment="1">
      <alignment horizontal="center" vertical="center"/>
    </xf>
    <xf numFmtId="0" fontId="14" fillId="0" borderId="0" xfId="12" applyFont="1" applyAlignment="1">
      <alignment horizontal="right" vertical="center"/>
    </xf>
    <xf numFmtId="178" fontId="14" fillId="0" borderId="0" xfId="12" applyNumberFormat="1" applyFont="1" applyAlignment="1">
      <alignment horizontal="center" vertical="center"/>
    </xf>
    <xf numFmtId="181" fontId="14" fillId="0" borderId="22" xfId="12" applyNumberFormat="1" applyFont="1" applyBorder="1">
      <alignment vertical="center"/>
    </xf>
    <xf numFmtId="181" fontId="14" fillId="0" borderId="23" xfId="12" applyNumberFormat="1" applyFont="1" applyBorder="1" applyAlignment="1">
      <alignment horizontal="right" vertical="center"/>
    </xf>
    <xf numFmtId="181" fontId="14" fillId="0" borderId="22" xfId="12" applyNumberFormat="1" applyFont="1" applyBorder="1" applyAlignment="1">
      <alignment horizontal="center" vertical="center"/>
    </xf>
    <xf numFmtId="179" fontId="14" fillId="0" borderId="2" xfId="12" applyNumberFormat="1" applyFont="1" applyBorder="1" applyAlignment="1">
      <alignment horizontal="right" vertical="center"/>
    </xf>
    <xf numFmtId="179" fontId="14" fillId="0" borderId="21" xfId="12" applyNumberFormat="1" applyFont="1" applyBorder="1" applyAlignment="1">
      <alignment horizontal="right" vertical="center"/>
    </xf>
    <xf numFmtId="180" fontId="14" fillId="0" borderId="2" xfId="12" applyNumberFormat="1" applyFont="1" applyBorder="1" applyAlignment="1">
      <alignment horizontal="right" vertical="center"/>
    </xf>
    <xf numFmtId="188" fontId="14" fillId="0" borderId="21" xfId="12" applyNumberFormat="1" applyFont="1" applyBorder="1">
      <alignment vertical="center"/>
    </xf>
    <xf numFmtId="179" fontId="14" fillId="0" borderId="0" xfId="12" applyNumberFormat="1" applyFont="1">
      <alignment vertical="center"/>
    </xf>
    <xf numFmtId="181" fontId="14" fillId="0" borderId="5" xfId="12" applyNumberFormat="1" applyFont="1" applyBorder="1" applyAlignment="1">
      <alignment horizontal="center" vertical="center"/>
    </xf>
    <xf numFmtId="181" fontId="14" fillId="0" borderId="0" xfId="12" applyNumberFormat="1" applyFont="1" applyAlignment="1">
      <alignment horizontal="center" vertical="center"/>
    </xf>
    <xf numFmtId="181" fontId="14" fillId="0" borderId="0" xfId="12" applyNumberFormat="1" applyFont="1" applyAlignment="1">
      <alignment horizontal="right" vertical="center"/>
    </xf>
    <xf numFmtId="181" fontId="14" fillId="0" borderId="0" xfId="12" applyNumberFormat="1" applyFont="1">
      <alignment vertical="center"/>
    </xf>
    <xf numFmtId="41" fontId="14" fillId="0" borderId="0" xfId="12" applyNumberFormat="1" applyFont="1" applyAlignment="1">
      <alignment horizontal="center" vertical="center"/>
    </xf>
    <xf numFmtId="180" fontId="14" fillId="0" borderId="0" xfId="12" applyNumberFormat="1" applyFont="1" applyAlignment="1">
      <alignment horizontal="right" vertical="center"/>
    </xf>
    <xf numFmtId="178" fontId="13" fillId="0" borderId="102" xfId="12" applyNumberFormat="1" applyFont="1" applyBorder="1">
      <alignment vertical="center"/>
    </xf>
    <xf numFmtId="0" fontId="46" fillId="6" borderId="15" xfId="13" applyFont="1" applyFill="1" applyBorder="1" applyAlignment="1">
      <alignment horizontal="center" vertical="center" shrinkToFit="1"/>
    </xf>
    <xf numFmtId="0" fontId="46" fillId="6" borderId="115" xfId="13" applyFont="1" applyFill="1" applyBorder="1" applyAlignment="1">
      <alignment horizontal="center" vertical="center" shrinkToFit="1"/>
    </xf>
    <xf numFmtId="0" fontId="46" fillId="6" borderId="128" xfId="13" applyFont="1" applyFill="1" applyBorder="1" applyAlignment="1">
      <alignment horizontal="center" vertical="center" shrinkToFit="1"/>
    </xf>
    <xf numFmtId="0" fontId="11" fillId="6" borderId="0" xfId="13" applyFont="1" applyFill="1" applyAlignment="1">
      <alignment horizontal="center" vertical="center" shrinkToFit="1"/>
    </xf>
    <xf numFmtId="0" fontId="54" fillId="6" borderId="0" xfId="13" applyFont="1" applyFill="1" applyAlignment="1">
      <alignment horizontal="left" vertical="center"/>
    </xf>
    <xf numFmtId="0" fontId="54" fillId="6" borderId="0" xfId="13" applyFont="1" applyFill="1">
      <alignment vertical="center"/>
    </xf>
    <xf numFmtId="0" fontId="2" fillId="2" borderId="0" xfId="12" applyFont="1" applyFill="1" applyAlignment="1">
      <alignment horizontal="center" vertical="center"/>
    </xf>
    <xf numFmtId="0" fontId="8" fillId="2" borderId="0" xfId="12" applyFont="1" applyFill="1" applyAlignment="1">
      <alignment horizontal="right" vertical="center"/>
    </xf>
    <xf numFmtId="0" fontId="8" fillId="2" borderId="0" xfId="12" applyFont="1" applyFill="1" applyAlignment="1">
      <alignment horizontal="center" vertical="center"/>
    </xf>
    <xf numFmtId="0" fontId="2" fillId="2" borderId="0" xfId="12" applyFont="1" applyFill="1">
      <alignment vertical="center"/>
    </xf>
    <xf numFmtId="187" fontId="12" fillId="7" borderId="63" xfId="16" applyNumberFormat="1" applyFont="1" applyFill="1" applyBorder="1" applyAlignment="1">
      <alignment horizontal="right" vertical="center" shrinkToFit="1"/>
    </xf>
    <xf numFmtId="187" fontId="12" fillId="7" borderId="117" xfId="16" applyNumberFormat="1" applyFont="1" applyFill="1" applyBorder="1" applyAlignment="1">
      <alignment horizontal="right" vertical="center" shrinkToFit="1"/>
    </xf>
    <xf numFmtId="187" fontId="12" fillId="7" borderId="99" xfId="16" applyNumberFormat="1" applyFont="1" applyFill="1" applyBorder="1" applyAlignment="1">
      <alignment horizontal="right" vertical="center" shrinkToFit="1"/>
    </xf>
    <xf numFmtId="0" fontId="8" fillId="6" borderId="93" xfId="16" applyFont="1" applyFill="1" applyBorder="1" applyAlignment="1" applyProtection="1">
      <alignment horizontal="center" vertical="center"/>
      <protection locked="0"/>
    </xf>
    <xf numFmtId="0" fontId="8" fillId="6" borderId="94" xfId="16" applyFont="1" applyFill="1" applyBorder="1" applyAlignment="1" applyProtection="1">
      <alignment horizontal="center" vertical="center"/>
      <protection locked="0"/>
    </xf>
    <xf numFmtId="0" fontId="8" fillId="6" borderId="95" xfId="16" applyFont="1" applyFill="1" applyBorder="1" applyAlignment="1" applyProtection="1">
      <alignment horizontal="center" vertical="center"/>
      <protection locked="0"/>
    </xf>
    <xf numFmtId="0" fontId="8" fillId="6" borderId="96" xfId="16" applyFont="1" applyFill="1" applyBorder="1" applyAlignment="1" applyProtection="1">
      <alignment horizontal="center" vertical="center"/>
      <protection locked="0"/>
    </xf>
    <xf numFmtId="0" fontId="8" fillId="6" borderId="97" xfId="16" applyFont="1" applyFill="1" applyBorder="1" applyAlignment="1" applyProtection="1">
      <alignment horizontal="center" vertical="center"/>
      <protection locked="0"/>
    </xf>
    <xf numFmtId="0" fontId="2" fillId="6" borderId="17" xfId="15" applyFont="1" applyFill="1" applyBorder="1" applyAlignment="1" applyProtection="1">
      <alignment vertical="center"/>
      <protection locked="0"/>
    </xf>
    <xf numFmtId="0" fontId="2" fillId="6" borderId="19" xfId="15" applyFont="1" applyFill="1" applyBorder="1" applyAlignment="1" applyProtection="1">
      <alignment vertical="center"/>
      <protection locked="0"/>
    </xf>
    <xf numFmtId="0" fontId="8" fillId="6" borderId="98" xfId="16" applyFont="1" applyFill="1" applyBorder="1" applyAlignment="1" applyProtection="1">
      <alignment horizontal="center" vertical="center"/>
      <protection locked="0"/>
    </xf>
    <xf numFmtId="0" fontId="0" fillId="0" borderId="94" xfId="16" applyFont="1" applyBorder="1" applyAlignment="1" applyProtection="1">
      <alignment horizontal="center" vertical="center"/>
      <protection locked="0"/>
    </xf>
    <xf numFmtId="0" fontId="8" fillId="0" borderId="121" xfId="16" applyFont="1" applyBorder="1" applyAlignment="1" applyProtection="1">
      <alignment horizontal="center" vertical="center"/>
      <protection locked="0"/>
    </xf>
    <xf numFmtId="0" fontId="8" fillId="0" borderId="120" xfId="16" applyFont="1" applyBorder="1" applyAlignment="1" applyProtection="1">
      <alignment horizontal="center" vertical="center"/>
      <protection locked="0"/>
    </xf>
    <xf numFmtId="0" fontId="9" fillId="6" borderId="63" xfId="16" applyFont="1" applyFill="1" applyBorder="1" applyAlignment="1" applyProtection="1">
      <alignment horizontal="center" vertical="center" wrapText="1"/>
      <protection locked="0"/>
    </xf>
    <xf numFmtId="0" fontId="9" fillId="6" borderId="119" xfId="16" applyFont="1" applyFill="1" applyBorder="1" applyAlignment="1" applyProtection="1">
      <alignment horizontal="center" vertical="center" wrapText="1"/>
      <protection locked="0"/>
    </xf>
    <xf numFmtId="0" fontId="8" fillId="6" borderId="99" xfId="16" applyFont="1" applyFill="1" applyBorder="1" applyAlignment="1" applyProtection="1">
      <alignment horizontal="center" vertical="center" wrapText="1"/>
      <protection locked="0"/>
    </xf>
    <xf numFmtId="178" fontId="13" fillId="0" borderId="21" xfId="12" applyNumberFormat="1" applyFont="1" applyBorder="1" applyAlignment="1">
      <alignment horizontal="center" vertical="center"/>
    </xf>
    <xf numFmtId="178" fontId="13" fillId="0" borderId="54" xfId="12" applyNumberFormat="1" applyFont="1" applyBorder="1" applyAlignment="1">
      <alignment horizontal="center" vertical="center"/>
    </xf>
    <xf numFmtId="178" fontId="20" fillId="0" borderId="24" xfId="12" applyNumberFormat="1" applyFont="1" applyBorder="1" applyAlignment="1">
      <alignment horizontal="center" vertical="center" wrapText="1" shrinkToFit="1"/>
    </xf>
    <xf numFmtId="178" fontId="20" fillId="0" borderId="25" xfId="12" applyNumberFormat="1" applyFont="1" applyBorder="1" applyAlignment="1">
      <alignment horizontal="center" vertical="center" wrapText="1" shrinkToFit="1"/>
    </xf>
    <xf numFmtId="178" fontId="20" fillId="0" borderId="92" xfId="12" applyNumberFormat="1" applyFont="1" applyBorder="1" applyAlignment="1">
      <alignment horizontal="center" vertical="center" wrapText="1" shrinkToFit="1"/>
    </xf>
    <xf numFmtId="178" fontId="20" fillId="0" borderId="20" xfId="12" applyNumberFormat="1" applyFont="1" applyBorder="1" applyAlignment="1">
      <alignment horizontal="center" vertical="center" wrapText="1" shrinkToFit="1"/>
    </xf>
    <xf numFmtId="178" fontId="20" fillId="0" borderId="5" xfId="12" applyNumberFormat="1" applyFont="1" applyBorder="1" applyAlignment="1">
      <alignment horizontal="center" vertical="center" wrapText="1" shrinkToFit="1"/>
    </xf>
    <xf numFmtId="178" fontId="20" fillId="0" borderId="101" xfId="12" applyNumberFormat="1" applyFont="1" applyBorder="1" applyAlignment="1">
      <alignment horizontal="center" vertical="center" wrapText="1" shrinkToFit="1"/>
    </xf>
    <xf numFmtId="178" fontId="20" fillId="0" borderId="47" xfId="12" applyNumberFormat="1" applyFont="1" applyBorder="1" applyAlignment="1">
      <alignment horizontal="center" vertical="center" wrapText="1"/>
    </xf>
    <xf numFmtId="178" fontId="20" fillId="0" borderId="1" xfId="12" applyNumberFormat="1" applyFont="1" applyBorder="1" applyAlignment="1">
      <alignment horizontal="center" vertical="center" wrapText="1"/>
    </xf>
    <xf numFmtId="0" fontId="20" fillId="0" borderId="20" xfId="12" applyFont="1" applyBorder="1" applyAlignment="1">
      <alignment horizontal="center" vertical="center" wrapText="1" shrinkToFit="1"/>
    </xf>
    <xf numFmtId="178" fontId="20" fillId="0" borderId="47" xfId="12" applyNumberFormat="1" applyFont="1" applyBorder="1" applyAlignment="1">
      <alignment horizontal="center" vertical="center" wrapText="1" shrinkToFit="1"/>
    </xf>
    <xf numFmtId="0" fontId="20" fillId="0" borderId="1" xfId="12" applyFont="1" applyBorder="1" applyAlignment="1">
      <alignment horizontal="center" vertical="center" wrapText="1" shrinkToFit="1"/>
    </xf>
    <xf numFmtId="41" fontId="20" fillId="0" borderId="47" xfId="12" applyNumberFormat="1" applyFont="1" applyBorder="1" applyAlignment="1">
      <alignment horizontal="center" vertical="center" wrapText="1" shrinkToFit="1"/>
    </xf>
    <xf numFmtId="41" fontId="20" fillId="0" borderId="1" xfId="12" applyNumberFormat="1" applyFont="1" applyBorder="1" applyAlignment="1">
      <alignment horizontal="center" vertical="center" wrapText="1" shrinkToFit="1"/>
    </xf>
    <xf numFmtId="178" fontId="21" fillId="0" borderId="47" xfId="12" applyNumberFormat="1" applyFont="1" applyBorder="1" applyAlignment="1">
      <alignment horizontal="center" vertical="center" wrapText="1" shrinkToFit="1"/>
    </xf>
    <xf numFmtId="0" fontId="21" fillId="0" borderId="1" xfId="12" applyFont="1" applyBorder="1" applyAlignment="1">
      <alignment horizontal="center" vertical="center" wrapText="1" shrinkToFit="1"/>
    </xf>
    <xf numFmtId="178" fontId="15" fillId="4" borderId="5" xfId="12" applyNumberFormat="1" applyFont="1" applyFill="1" applyBorder="1" applyAlignment="1" applyProtection="1">
      <alignment horizontal="center" vertical="center"/>
      <protection locked="0"/>
    </xf>
    <xf numFmtId="178" fontId="14" fillId="0" borderId="47" xfId="12" applyNumberFormat="1" applyFont="1" applyBorder="1" applyAlignment="1">
      <alignment horizontal="center" vertical="center" wrapText="1" shrinkToFit="1"/>
    </xf>
    <xf numFmtId="0" fontId="14" fillId="0" borderId="1" xfId="12" applyFont="1" applyBorder="1" applyAlignment="1">
      <alignment horizontal="center" vertical="center" wrapText="1" shrinkToFit="1"/>
    </xf>
    <xf numFmtId="178" fontId="23" fillId="0" borderId="21" xfId="12" applyNumberFormat="1" applyFont="1" applyBorder="1" applyAlignment="1">
      <alignment horizontal="center" vertical="center" wrapText="1" shrinkToFit="1"/>
    </xf>
    <xf numFmtId="178" fontId="23" fillId="0" borderId="54" xfId="12" applyNumberFormat="1" applyFont="1" applyBorder="1" applyAlignment="1">
      <alignment horizontal="center" vertical="center" wrapText="1" shrinkToFit="1"/>
    </xf>
    <xf numFmtId="178" fontId="23" fillId="0" borderId="26" xfId="12" applyNumberFormat="1" applyFont="1" applyBorder="1" applyAlignment="1">
      <alignment horizontal="center" vertical="center" wrapText="1" shrinkToFit="1"/>
    </xf>
    <xf numFmtId="178" fontId="14" fillId="4" borderId="2" xfId="12" applyNumberFormat="1" applyFont="1" applyFill="1" applyBorder="1" applyAlignment="1" applyProtection="1">
      <alignment horizontal="center" vertical="center"/>
      <protection locked="0"/>
    </xf>
    <xf numFmtId="178" fontId="14" fillId="0" borderId="21" xfId="12" applyNumberFormat="1" applyFont="1" applyBorder="1" applyAlignment="1">
      <alignment horizontal="center" vertical="center"/>
    </xf>
    <xf numFmtId="178" fontId="14" fillId="0" borderId="54" xfId="12" applyNumberFormat="1" applyFont="1" applyBorder="1" applyAlignment="1">
      <alignment horizontal="center" vertical="center"/>
    </xf>
    <xf numFmtId="178" fontId="14" fillId="0" borderId="26" xfId="12" applyNumberFormat="1" applyFont="1" applyBorder="1" applyAlignment="1">
      <alignment horizontal="center" vertical="center"/>
    </xf>
    <xf numFmtId="178" fontId="21" fillId="0" borderId="47" xfId="12" applyNumberFormat="1" applyFont="1" applyBorder="1" applyAlignment="1">
      <alignment horizontal="center" vertical="center" wrapText="1"/>
    </xf>
    <xf numFmtId="178" fontId="21" fillId="0" borderId="1" xfId="12" applyNumberFormat="1" applyFont="1" applyBorder="1" applyAlignment="1">
      <alignment horizontal="center" vertical="center" wrapText="1"/>
    </xf>
    <xf numFmtId="178" fontId="26" fillId="0" borderId="47" xfId="12" applyNumberFormat="1" applyFont="1" applyBorder="1" applyAlignment="1">
      <alignment horizontal="center" vertical="center" wrapText="1" shrinkToFit="1"/>
    </xf>
    <xf numFmtId="0" fontId="26" fillId="0" borderId="1" xfId="12" applyFont="1" applyBorder="1" applyAlignment="1">
      <alignment horizontal="center" vertical="center" wrapText="1" shrinkToFit="1"/>
    </xf>
    <xf numFmtId="178" fontId="14" fillId="4" borderId="21" xfId="12" applyNumberFormat="1" applyFont="1" applyFill="1" applyBorder="1" applyAlignment="1" applyProtection="1">
      <alignment horizontal="center" vertical="center"/>
      <protection locked="0"/>
    </xf>
    <xf numFmtId="178" fontId="14" fillId="4" borderId="26" xfId="12" applyNumberFormat="1" applyFont="1" applyFill="1" applyBorder="1" applyAlignment="1" applyProtection="1">
      <alignment horizontal="center" vertical="center"/>
      <protection locked="0"/>
    </xf>
    <xf numFmtId="178" fontId="14" fillId="0" borderId="47" xfId="12" applyNumberFormat="1" applyFont="1" applyBorder="1" applyAlignment="1">
      <alignment horizontal="center" vertical="center" wrapText="1"/>
    </xf>
    <xf numFmtId="0" fontId="0" fillId="0" borderId="1" xfId="0" applyBorder="1" applyAlignment="1">
      <alignment vertical="center" wrapText="1"/>
    </xf>
    <xf numFmtId="178" fontId="18" fillId="9" borderId="0" xfId="12" applyNumberFormat="1" applyFont="1" applyFill="1" applyAlignment="1" applyProtection="1">
      <alignment horizontal="right" vertical="center"/>
      <protection locked="0"/>
    </xf>
    <xf numFmtId="0" fontId="13" fillId="0" borderId="17" xfId="12" applyFont="1" applyBorder="1" applyAlignment="1">
      <alignment horizontal="center" vertical="center"/>
    </xf>
    <xf numFmtId="0" fontId="13" fillId="0" borderId="18" xfId="12" applyFont="1" applyBorder="1" applyAlignment="1">
      <alignment horizontal="center" vertical="center"/>
    </xf>
    <xf numFmtId="0" fontId="13" fillId="0" borderId="18" xfId="12" applyFont="1" applyBorder="1">
      <alignment vertical="center"/>
    </xf>
    <xf numFmtId="0" fontId="13" fillId="0" borderId="19" xfId="12" applyFont="1" applyBorder="1">
      <alignment vertical="center"/>
    </xf>
    <xf numFmtId="0" fontId="13" fillId="4" borderId="100" xfId="12" applyFont="1" applyFill="1" applyBorder="1" applyAlignment="1" applyProtection="1">
      <alignment horizontal="center" vertical="center"/>
      <protection locked="0"/>
    </xf>
    <xf numFmtId="0" fontId="13" fillId="4" borderId="64" xfId="12" applyFont="1" applyFill="1" applyBorder="1" applyAlignment="1" applyProtection="1">
      <alignment horizontal="center" vertical="center"/>
      <protection locked="0"/>
    </xf>
    <xf numFmtId="0" fontId="13" fillId="4" borderId="64" xfId="12" applyFont="1" applyFill="1" applyBorder="1" applyProtection="1">
      <alignment vertical="center"/>
      <protection locked="0"/>
    </xf>
    <xf numFmtId="0" fontId="13" fillId="4" borderId="127" xfId="12" applyFont="1" applyFill="1" applyBorder="1" applyProtection="1">
      <alignment vertical="center"/>
      <protection locked="0"/>
    </xf>
    <xf numFmtId="0" fontId="13" fillId="4" borderId="13" xfId="12" applyFont="1" applyFill="1" applyBorder="1" applyAlignment="1" applyProtection="1">
      <alignment horizontal="center" vertical="center"/>
      <protection locked="0"/>
    </xf>
    <xf numFmtId="0" fontId="13" fillId="4" borderId="0" xfId="12" applyFont="1" applyFill="1" applyAlignment="1" applyProtection="1">
      <alignment horizontal="center" vertical="center"/>
      <protection locked="0"/>
    </xf>
    <xf numFmtId="0" fontId="13" fillId="4" borderId="0" xfId="12" applyFont="1" applyFill="1" applyProtection="1">
      <alignment vertical="center"/>
      <protection locked="0"/>
    </xf>
    <xf numFmtId="0" fontId="13" fillId="4" borderId="103" xfId="12" applyFont="1" applyFill="1" applyBorder="1" applyProtection="1">
      <alignment vertical="center"/>
      <protection locked="0"/>
    </xf>
    <xf numFmtId="0" fontId="13" fillId="4" borderId="13" xfId="12" applyFont="1" applyFill="1" applyBorder="1" applyProtection="1">
      <alignment vertical="center"/>
      <protection locked="0"/>
    </xf>
    <xf numFmtId="0" fontId="13" fillId="4" borderId="126" xfId="12" applyFont="1" applyFill="1" applyBorder="1" applyProtection="1">
      <alignment vertical="center"/>
      <protection locked="0"/>
    </xf>
    <xf numFmtId="0" fontId="13" fillId="4" borderId="34" xfId="12" applyFont="1" applyFill="1" applyBorder="1" applyProtection="1">
      <alignment vertical="center"/>
      <protection locked="0"/>
    </xf>
    <xf numFmtId="0" fontId="13" fillId="4" borderId="125" xfId="12" applyFont="1" applyFill="1" applyBorder="1" applyProtection="1">
      <alignment vertical="center"/>
      <protection locked="0"/>
    </xf>
    <xf numFmtId="178" fontId="21" fillId="0" borderId="1" xfId="12" applyNumberFormat="1" applyFont="1" applyBorder="1" applyAlignment="1">
      <alignment horizontal="center" vertical="center" wrapText="1" shrinkToFit="1"/>
    </xf>
    <xf numFmtId="0" fontId="14" fillId="0" borderId="1" xfId="12" applyFont="1" applyBorder="1">
      <alignment vertical="center"/>
    </xf>
    <xf numFmtId="178" fontId="13" fillId="8" borderId="5" xfId="12" applyNumberFormat="1" applyFont="1" applyFill="1" applyBorder="1" applyAlignment="1">
      <alignment horizontal="right" vertical="center"/>
    </xf>
    <xf numFmtId="38" fontId="13" fillId="8" borderId="5" xfId="2" applyFont="1" applyFill="1" applyBorder="1" applyAlignment="1">
      <alignment horizontal="right" vertical="center"/>
    </xf>
    <xf numFmtId="178" fontId="18" fillId="0" borderId="0" xfId="12" applyNumberFormat="1" applyFont="1" applyAlignment="1">
      <alignment horizontal="left" vertical="center"/>
    </xf>
    <xf numFmtId="178" fontId="15" fillId="0" borderId="0" xfId="12" applyNumberFormat="1" applyFont="1" applyAlignment="1">
      <alignment horizontal="center" vertical="center"/>
    </xf>
    <xf numFmtId="178" fontId="18" fillId="0" borderId="5" xfId="12" applyNumberFormat="1" applyFont="1" applyBorder="1" applyAlignment="1">
      <alignment horizontal="center" vertical="center"/>
    </xf>
    <xf numFmtId="182" fontId="13" fillId="5" borderId="0" xfId="12" applyNumberFormat="1" applyFont="1" applyFill="1" applyAlignment="1">
      <alignment horizontal="right" vertical="center"/>
    </xf>
    <xf numFmtId="178" fontId="18" fillId="0" borderId="25" xfId="12" applyNumberFormat="1" applyFont="1" applyBorder="1" applyAlignment="1">
      <alignment horizontal="center" vertical="center"/>
    </xf>
    <xf numFmtId="178" fontId="20" fillId="0" borderId="1" xfId="12" applyNumberFormat="1" applyFont="1" applyBorder="1" applyAlignment="1">
      <alignment horizontal="center" vertical="center" wrapText="1" shrinkToFit="1"/>
    </xf>
    <xf numFmtId="178" fontId="47" fillId="4" borderId="2" xfId="12" applyNumberFormat="1" applyFont="1" applyFill="1" applyBorder="1" applyAlignment="1" applyProtection="1">
      <alignment horizontal="center" vertical="center"/>
      <protection locked="0"/>
    </xf>
    <xf numFmtId="178" fontId="14" fillId="0" borderId="1" xfId="12" applyNumberFormat="1" applyFont="1" applyBorder="1" applyAlignment="1">
      <alignment horizontal="center" vertical="center" wrapText="1" shrinkToFit="1"/>
    </xf>
    <xf numFmtId="38" fontId="13" fillId="8" borderId="5" xfId="2" applyFont="1" applyFill="1" applyBorder="1" applyAlignment="1" applyProtection="1">
      <alignment horizontal="right" vertical="center"/>
    </xf>
    <xf numFmtId="0" fontId="0" fillId="6" borderId="69" xfId="0" applyFill="1" applyBorder="1" applyAlignment="1">
      <alignment horizontal="center" vertical="center"/>
    </xf>
    <xf numFmtId="0" fontId="0" fillId="6" borderId="28" xfId="0" applyFill="1" applyBorder="1" applyAlignment="1">
      <alignment horizontal="center" vertical="center"/>
    </xf>
    <xf numFmtId="0" fontId="0" fillId="6" borderId="67" xfId="0" applyFill="1" applyBorder="1" applyAlignment="1">
      <alignment horizontal="center" vertical="center"/>
    </xf>
    <xf numFmtId="0" fontId="0" fillId="6" borderId="2" xfId="0" applyFill="1" applyBorder="1" applyAlignment="1">
      <alignment horizontal="center" vertical="center"/>
    </xf>
    <xf numFmtId="0" fontId="0" fillId="6" borderId="82" xfId="0" applyFill="1" applyBorder="1" applyAlignment="1">
      <alignment horizontal="center" vertical="center"/>
    </xf>
    <xf numFmtId="0" fontId="0" fillId="6" borderId="83" xfId="0" applyFill="1" applyBorder="1" applyAlignment="1">
      <alignment horizontal="center" vertical="center"/>
    </xf>
    <xf numFmtId="0" fontId="0" fillId="6" borderId="28"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2" xfId="0" applyFill="1" applyBorder="1" applyAlignment="1">
      <alignment horizontal="center" vertical="center" wrapText="1"/>
    </xf>
    <xf numFmtId="0" fontId="0" fillId="6" borderId="55" xfId="0" applyFill="1" applyBorder="1" applyAlignment="1">
      <alignment horizontal="center" vertical="center" wrapText="1"/>
    </xf>
    <xf numFmtId="0" fontId="2" fillId="6" borderId="66" xfId="0"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0" fontId="2" fillId="6" borderId="67" xfId="0" applyFont="1" applyFill="1" applyBorder="1" applyAlignment="1" applyProtection="1">
      <alignment horizontal="center" vertical="center"/>
      <protection locked="0"/>
    </xf>
    <xf numFmtId="0" fontId="2" fillId="6" borderId="2" xfId="0" applyFont="1" applyFill="1" applyBorder="1" applyAlignment="1" applyProtection="1">
      <alignment horizontal="center" vertical="center"/>
      <protection locked="0"/>
    </xf>
    <xf numFmtId="0" fontId="2" fillId="6" borderId="9"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6" fillId="0" borderId="102" xfId="0" applyFont="1" applyFill="1" applyBorder="1" applyAlignment="1" applyProtection="1">
      <alignment horizontal="left" vertical="center" wrapText="1"/>
    </xf>
    <xf numFmtId="0" fontId="6" fillId="0" borderId="103" xfId="0" applyFont="1" applyFill="1" applyBorder="1" applyAlignment="1" applyProtection="1">
      <alignment horizontal="left" vertical="center" wrapText="1"/>
    </xf>
    <xf numFmtId="0" fontId="6" fillId="0" borderId="102" xfId="0" applyFont="1" applyFill="1" applyBorder="1" applyAlignment="1" applyProtection="1">
      <alignment horizontal="left" wrapText="1"/>
    </xf>
    <xf numFmtId="0" fontId="6" fillId="0" borderId="0" xfId="0" applyFont="1" applyFill="1" applyBorder="1" applyAlignment="1" applyProtection="1">
      <alignment horizontal="left" wrapText="1"/>
    </xf>
    <xf numFmtId="0" fontId="0" fillId="0" borderId="0" xfId="0" applyFont="1" applyFill="1" applyBorder="1" applyAlignment="1" applyProtection="1">
      <alignment horizontal="left" vertical="top"/>
    </xf>
    <xf numFmtId="0" fontId="38" fillId="0" borderId="0" xfId="12" applyFont="1" applyAlignment="1" applyProtection="1"/>
    <xf numFmtId="0" fontId="6" fillId="0" borderId="0" xfId="0" applyFont="1" applyFill="1" applyAlignment="1" applyProtection="1">
      <alignment horizontal="left" wrapText="1"/>
    </xf>
    <xf numFmtId="0" fontId="6" fillId="0" borderId="0" xfId="0" applyFont="1" applyFill="1" applyBorder="1" applyAlignment="1" applyProtection="1">
      <alignment horizontal="left" vertical="center" wrapText="1"/>
    </xf>
    <xf numFmtId="0" fontId="37" fillId="6" borderId="104" xfId="13" applyFill="1" applyBorder="1" applyAlignment="1">
      <alignment horizontal="center" vertical="center"/>
    </xf>
    <xf numFmtId="0" fontId="37" fillId="6" borderId="105" xfId="13" applyFill="1" applyBorder="1" applyAlignment="1">
      <alignment horizontal="center" vertical="center"/>
    </xf>
    <xf numFmtId="0" fontId="37" fillId="6" borderId="106" xfId="13" applyFill="1" applyBorder="1" applyAlignment="1">
      <alignment horizontal="center" vertical="center"/>
    </xf>
    <xf numFmtId="0" fontId="37" fillId="6" borderId="36" xfId="13" applyFill="1" applyBorder="1" applyAlignment="1">
      <alignment horizontal="center" vertical="center" wrapText="1"/>
    </xf>
    <xf numFmtId="0" fontId="37" fillId="6" borderId="107" xfId="13" applyFill="1" applyBorder="1" applyAlignment="1">
      <alignment horizontal="center" vertical="center"/>
    </xf>
    <xf numFmtId="0" fontId="37" fillId="6" borderId="108" xfId="13" applyFill="1" applyBorder="1" applyAlignment="1">
      <alignment horizontal="center" vertical="center"/>
    </xf>
    <xf numFmtId="0" fontId="37" fillId="6" borderId="29" xfId="13" applyFill="1" applyBorder="1" applyAlignment="1">
      <alignment horizontal="center" vertical="center"/>
    </xf>
    <xf numFmtId="0" fontId="37" fillId="6" borderId="96" xfId="13" applyFill="1" applyBorder="1" applyAlignment="1">
      <alignment horizontal="center" vertical="center"/>
    </xf>
    <xf numFmtId="0" fontId="14" fillId="6" borderId="37" xfId="13" applyFont="1" applyFill="1" applyBorder="1" applyAlignment="1">
      <alignment horizontal="center" vertical="center" wrapText="1"/>
    </xf>
    <xf numFmtId="0" fontId="14" fillId="6" borderId="129" xfId="13" applyFont="1" applyFill="1" applyBorder="1" applyAlignment="1">
      <alignment horizontal="center" vertical="center" wrapText="1"/>
    </xf>
    <xf numFmtId="0" fontId="14" fillId="6" borderId="32" xfId="13" applyFont="1" applyFill="1" applyBorder="1" applyAlignment="1">
      <alignment horizontal="center" vertical="center" wrapText="1"/>
    </xf>
    <xf numFmtId="0" fontId="42" fillId="6" borderId="92" xfId="13" applyFont="1" applyFill="1" applyBorder="1" applyAlignment="1">
      <alignment horizontal="left" vertical="center" wrapText="1"/>
    </xf>
    <xf numFmtId="0" fontId="42" fillId="6" borderId="109" xfId="13" applyFont="1" applyFill="1" applyBorder="1" applyAlignment="1">
      <alignment horizontal="left" vertical="center" wrapText="1"/>
    </xf>
    <xf numFmtId="0" fontId="42" fillId="6" borderId="2" xfId="13" applyFont="1" applyFill="1" applyBorder="1" applyAlignment="1">
      <alignment horizontal="left" vertical="center" wrapText="1"/>
    </xf>
    <xf numFmtId="0" fontId="42" fillId="6" borderId="3" xfId="13" applyFont="1" applyFill="1" applyBorder="1" applyAlignment="1">
      <alignment horizontal="left" vertical="center" wrapText="1"/>
    </xf>
    <xf numFmtId="0" fontId="42" fillId="6" borderId="47" xfId="13" applyFont="1" applyFill="1" applyBorder="1" applyAlignment="1">
      <alignment horizontal="left" vertical="center" wrapText="1"/>
    </xf>
    <xf numFmtId="0" fontId="42" fillId="6" borderId="108" xfId="13" applyFont="1" applyFill="1" applyBorder="1" applyAlignment="1">
      <alignment horizontal="left" vertical="center" wrapText="1"/>
    </xf>
    <xf numFmtId="0" fontId="42" fillId="6" borderId="21" xfId="13" applyFont="1" applyFill="1" applyBorder="1" applyAlignment="1">
      <alignment horizontal="center" vertical="center"/>
    </xf>
    <xf numFmtId="0" fontId="42" fillId="6" borderId="54" xfId="13" applyFont="1" applyFill="1" applyBorder="1" applyAlignment="1">
      <alignment horizontal="center" vertical="center"/>
    </xf>
    <xf numFmtId="0" fontId="45" fillId="6" borderId="21" xfId="13" applyFont="1" applyFill="1" applyBorder="1" applyAlignment="1">
      <alignment horizontal="center" vertical="center"/>
    </xf>
    <xf numFmtId="0" fontId="45" fillId="6" borderId="54" xfId="13" applyFont="1" applyFill="1" applyBorder="1" applyAlignment="1">
      <alignment horizontal="center" vertical="center"/>
    </xf>
    <xf numFmtId="0" fontId="45" fillId="6" borderId="26" xfId="13" applyFont="1" applyFill="1" applyBorder="1" applyAlignment="1">
      <alignment horizontal="center" vertical="center"/>
    </xf>
    <xf numFmtId="0" fontId="45" fillId="6" borderId="70" xfId="13" applyFont="1" applyFill="1" applyBorder="1" applyAlignment="1" applyProtection="1">
      <alignment horizontal="left" vertical="center" shrinkToFit="1"/>
      <protection locked="0"/>
    </xf>
    <xf numFmtId="0" fontId="45" fillId="6" borderId="72" xfId="13" applyFont="1" applyFill="1" applyBorder="1" applyAlignment="1" applyProtection="1">
      <alignment horizontal="left" vertical="center" shrinkToFit="1"/>
      <protection locked="0"/>
    </xf>
    <xf numFmtId="0" fontId="45" fillId="6" borderId="73" xfId="13" applyFont="1" applyFill="1" applyBorder="1" applyAlignment="1" applyProtection="1">
      <alignment horizontal="left" vertical="center" shrinkToFit="1"/>
      <protection locked="0"/>
    </xf>
    <xf numFmtId="0" fontId="34" fillId="0" borderId="24" xfId="12" applyFont="1" applyBorder="1" applyProtection="1">
      <alignment vertical="center"/>
      <protection locked="0"/>
    </xf>
    <xf numFmtId="0" fontId="34" fillId="0" borderId="92" xfId="12" applyFont="1" applyBorder="1" applyProtection="1">
      <alignment vertical="center"/>
      <protection locked="0"/>
    </xf>
    <xf numFmtId="0" fontId="45" fillId="6" borderId="74" xfId="13" applyFont="1" applyFill="1" applyBorder="1" applyAlignment="1" applyProtection="1">
      <alignment horizontal="left" vertical="center" shrinkToFit="1"/>
      <protection locked="0"/>
    </xf>
    <xf numFmtId="0" fontId="45" fillId="6" borderId="76" xfId="13" applyFont="1" applyFill="1" applyBorder="1" applyAlignment="1" applyProtection="1">
      <alignment horizontal="left" vertical="center" shrinkToFit="1"/>
      <protection locked="0"/>
    </xf>
    <xf numFmtId="0" fontId="45" fillId="6" borderId="77" xfId="13" applyFont="1" applyFill="1" applyBorder="1" applyAlignment="1" applyProtection="1">
      <alignment horizontal="left" vertical="center" shrinkToFit="1"/>
      <protection locked="0"/>
    </xf>
    <xf numFmtId="0" fontId="34" fillId="0" borderId="74" xfId="12" applyFont="1" applyBorder="1" applyAlignment="1" applyProtection="1">
      <alignment horizontal="left" vertical="center" shrinkToFit="1"/>
      <protection locked="0"/>
    </xf>
    <xf numFmtId="0" fontId="34" fillId="0" borderId="77" xfId="12" applyFont="1" applyBorder="1" applyAlignment="1" applyProtection="1">
      <alignment horizontal="left" vertical="center" shrinkToFit="1"/>
      <protection locked="0"/>
    </xf>
    <xf numFmtId="0" fontId="45" fillId="6" borderId="78" xfId="13" applyFont="1" applyFill="1" applyBorder="1" applyAlignment="1" applyProtection="1">
      <alignment horizontal="left" vertical="center" shrinkToFit="1"/>
      <protection locked="0"/>
    </xf>
    <xf numFmtId="0" fontId="45" fillId="6" borderId="80" xfId="13" applyFont="1" applyFill="1" applyBorder="1" applyAlignment="1" applyProtection="1">
      <alignment horizontal="left" vertical="center" shrinkToFit="1"/>
      <protection locked="0"/>
    </xf>
    <xf numFmtId="0" fontId="45" fillId="6" borderId="81" xfId="13" applyFont="1" applyFill="1" applyBorder="1" applyAlignment="1" applyProtection="1">
      <alignment horizontal="left" vertical="center" shrinkToFit="1"/>
      <protection locked="0"/>
    </xf>
    <xf numFmtId="0" fontId="34" fillId="0" borderId="78" xfId="12" applyFont="1" applyBorder="1" applyAlignment="1" applyProtection="1">
      <alignment horizontal="left" vertical="center" shrinkToFit="1"/>
      <protection locked="0"/>
    </xf>
    <xf numFmtId="0" fontId="34" fillId="0" borderId="81" xfId="12" applyFont="1" applyBorder="1" applyAlignment="1" applyProtection="1">
      <alignment horizontal="left" vertical="center" shrinkToFit="1"/>
      <protection locked="0"/>
    </xf>
    <xf numFmtId="0" fontId="54" fillId="2" borderId="0" xfId="12" applyFont="1" applyFill="1" applyAlignment="1">
      <alignment horizontal="left" vertical="center"/>
    </xf>
    <xf numFmtId="0" fontId="11" fillId="0" borderId="35" xfId="12" applyFont="1" applyBorder="1" applyAlignment="1">
      <alignment horizontal="center" vertical="center" textRotation="255" wrapText="1"/>
    </xf>
    <xf numFmtId="0" fontId="11" fillId="0" borderId="110" xfId="12" applyFont="1" applyBorder="1" applyAlignment="1">
      <alignment horizontal="center" vertical="center" textRotation="255" wrapText="1"/>
    </xf>
    <xf numFmtId="0" fontId="35" fillId="0" borderId="35" xfId="12" applyFont="1" applyBorder="1" applyAlignment="1">
      <alignment horizontal="center" vertical="center" textRotation="255" wrapText="1"/>
    </xf>
    <xf numFmtId="0" fontId="35" fillId="0" borderId="111" xfId="12" applyFont="1" applyBorder="1" applyAlignment="1">
      <alignment horizontal="center" vertical="center" textRotation="255" wrapText="1"/>
    </xf>
    <xf numFmtId="0" fontId="35" fillId="0" borderId="112" xfId="12" applyFont="1" applyBorder="1" applyAlignment="1">
      <alignment horizontal="center" vertical="center" textRotation="255" wrapText="1"/>
    </xf>
    <xf numFmtId="0" fontId="35" fillId="7" borderId="113" xfId="12" applyFont="1" applyFill="1" applyBorder="1" applyAlignment="1">
      <alignment horizontal="right" vertical="center"/>
    </xf>
    <xf numFmtId="0" fontId="35" fillId="7" borderId="114" xfId="12" applyFont="1" applyFill="1" applyBorder="1" applyAlignment="1">
      <alignment horizontal="right" vertical="center"/>
    </xf>
    <xf numFmtId="0" fontId="35" fillId="0" borderId="56" xfId="12" applyFont="1" applyBorder="1" applyAlignment="1">
      <alignment horizontal="center" vertical="center" textRotation="255"/>
    </xf>
    <xf numFmtId="0" fontId="35" fillId="0" borderId="115" xfId="12" applyFont="1" applyBorder="1" applyAlignment="1">
      <alignment horizontal="center" vertical="center" textRotation="255"/>
    </xf>
    <xf numFmtId="0" fontId="35" fillId="0" borderId="116" xfId="12" applyFont="1" applyBorder="1" applyAlignment="1">
      <alignment horizontal="center" vertical="center" textRotation="255"/>
    </xf>
  </cellXfs>
  <cellStyles count="18">
    <cellStyle name="パーセント 2" xfId="1" xr:uid="{26918A5A-7518-4009-A10C-6D73ADAEF4AB}"/>
    <cellStyle name="桁区切り" xfId="2" builtinId="6"/>
    <cellStyle name="桁区切り 2" xfId="3" xr:uid="{C6EB77B7-742D-4011-91A2-71ED62E765B4}"/>
    <cellStyle name="桁区切り 2 2" xfId="4" xr:uid="{A7BB7FC0-2BC5-4322-BA35-D879240D648F}"/>
    <cellStyle name="桁区切り 2 3" xfId="5" xr:uid="{9D29664A-60C8-4035-9243-C0A8414B5402}"/>
    <cellStyle name="桁区切り 3" xfId="6" xr:uid="{2430B1A2-2AD9-43E5-99FA-24E095307085}"/>
    <cellStyle name="桁区切り 4" xfId="7" xr:uid="{027C9990-14C2-4868-8DDC-C9A74C26140E}"/>
    <cellStyle name="桁区切り 5" xfId="8" xr:uid="{703CECF8-1E11-4013-903C-76EBB4BC889E}"/>
    <cellStyle name="通貨 2" xfId="9" xr:uid="{A1CCBFE8-7A5E-409C-BB79-C3B39F4106AB}"/>
    <cellStyle name="通貨 3" xfId="10" xr:uid="{AAD5AF92-B7FD-4B21-AA7A-32189B83DD56}"/>
    <cellStyle name="標準" xfId="0" builtinId="0"/>
    <cellStyle name="標準 2" xfId="11" xr:uid="{A7D03C2C-E202-4DC7-918F-99D6BC77C221}"/>
    <cellStyle name="標準 2 2" xfId="12" xr:uid="{ECCB3AD7-5D15-432E-9A5A-CE0E7881E3F2}"/>
    <cellStyle name="標準 2 3" xfId="13" xr:uid="{B1BC5F46-A9BA-424B-A1BD-C04EDBB2B355}"/>
    <cellStyle name="標準 3" xfId="14" xr:uid="{FF587A10-B607-4D87-AC99-571E8437617B}"/>
    <cellStyle name="標準 3 2" xfId="15" xr:uid="{6E65D648-05A8-4EBF-A9CF-2B37841C0175}"/>
    <cellStyle name="標準 4" xfId="16" xr:uid="{DAFDC39B-4B6B-4D4E-A07C-B97A712919FC}"/>
    <cellStyle name="標準 5" xfId="17" xr:uid="{3AD5CFDC-A8CA-4875-A699-1EC5B249EEB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815</xdr:colOff>
      <xdr:row>0</xdr:row>
      <xdr:rowOff>41275</xdr:rowOff>
    </xdr:from>
    <xdr:to>
      <xdr:col>6</xdr:col>
      <xdr:colOff>168587</xdr:colOff>
      <xdr:row>2</xdr:row>
      <xdr:rowOff>1170</xdr:rowOff>
    </xdr:to>
    <xdr:sp macro="" textlink="">
      <xdr:nvSpPr>
        <xdr:cNvPr id="2" name="Text Box 1">
          <a:extLst>
            <a:ext uri="{FF2B5EF4-FFF2-40B4-BE49-F238E27FC236}">
              <a16:creationId xmlns:a16="http://schemas.microsoft.com/office/drawing/2014/main" id="{83EF057E-4188-EC45-1C23-1152466A42B3}"/>
            </a:ext>
          </a:extLst>
        </xdr:cNvPr>
        <xdr:cNvSpPr txBox="1">
          <a:spLocks noChangeArrowheads="1"/>
        </xdr:cNvSpPr>
      </xdr:nvSpPr>
      <xdr:spPr bwMode="auto">
        <a:xfrm>
          <a:off x="1258115" y="25400"/>
          <a:ext cx="2625268" cy="51885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400" b="0" i="0" strike="noStrike">
              <a:solidFill>
                <a:srgbClr val="000000"/>
              </a:solidFill>
              <a:latin typeface="ＭＳ Ｐゴシック"/>
              <a:ea typeface="ＭＳ Ｐゴシック"/>
            </a:rPr>
            <a:t>総括表③　実質公債費</a:t>
          </a:r>
          <a:r>
            <a:rPr lang="ja-JP" altLang="en-US" sz="1400" b="0" i="0" strike="noStrike">
              <a:solidFill>
                <a:sysClr val="windowText" lastClr="000000"/>
              </a:solidFill>
              <a:latin typeface="ＭＳ Ｐゴシック"/>
              <a:ea typeface="ＭＳ Ｐゴシック"/>
            </a:rPr>
            <a:t>比率の状況（令和６年度決算）</a:t>
          </a:r>
          <a:endParaRPr lang="en-US" altLang="ja-JP" sz="1400" b="0" i="0" strike="noStrike">
            <a:solidFill>
              <a:sysClr val="windowText" lastClr="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50165</xdr:colOff>
      <xdr:row>132</xdr:row>
      <xdr:rowOff>0</xdr:rowOff>
    </xdr:from>
    <xdr:to>
      <xdr:col>7</xdr:col>
      <xdr:colOff>513149</xdr:colOff>
      <xdr:row>133</xdr:row>
      <xdr:rowOff>92711</xdr:rowOff>
    </xdr:to>
    <xdr:sp macro="" textlink="">
      <xdr:nvSpPr>
        <xdr:cNvPr id="2" name="Rectangle 52">
          <a:extLst>
            <a:ext uri="{FF2B5EF4-FFF2-40B4-BE49-F238E27FC236}">
              <a16:creationId xmlns:a16="http://schemas.microsoft.com/office/drawing/2014/main" id="{C8CF462B-D506-D923-EC3C-E6B83FC29239}"/>
            </a:ext>
          </a:extLst>
        </xdr:cNvPr>
        <xdr:cNvSpPr>
          <a:spLocks noChangeArrowheads="1"/>
        </xdr:cNvSpPr>
      </xdr:nvSpPr>
      <xdr:spPr bwMode="auto">
        <a:xfrm>
          <a:off x="4428490" y="27851100"/>
          <a:ext cx="313945" cy="307896"/>
        </a:xfrm>
        <a:prstGeom prst="rect">
          <a:avLst/>
        </a:prstGeom>
        <a:noFill/>
        <a:ln w="9525">
          <a:noFill/>
          <a:miter lim="800000"/>
          <a:headEnd/>
          <a:tailEnd/>
        </a:ln>
      </xdr:spPr>
      <xdr:txBody>
        <a:bodyPr vertOverflow="clip" wrap="square" lIns="36576" tIns="22860" rIns="0" bIns="0" anchor="t" upright="1"/>
        <a:lstStyle/>
        <a:p>
          <a:pPr algn="l" rtl="0">
            <a:lnSpc>
              <a:spcPts val="2100"/>
            </a:lnSpc>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10</xdr:col>
      <xdr:colOff>2540</xdr:colOff>
      <xdr:row>132</xdr:row>
      <xdr:rowOff>28575</xdr:rowOff>
    </xdr:from>
    <xdr:to>
      <xdr:col>10</xdr:col>
      <xdr:colOff>517300</xdr:colOff>
      <xdr:row>133</xdr:row>
      <xdr:rowOff>2145</xdr:rowOff>
    </xdr:to>
    <xdr:sp macro="" textlink="">
      <xdr:nvSpPr>
        <xdr:cNvPr id="3" name="Rectangle 59">
          <a:extLst>
            <a:ext uri="{FF2B5EF4-FFF2-40B4-BE49-F238E27FC236}">
              <a16:creationId xmlns:a16="http://schemas.microsoft.com/office/drawing/2014/main" id="{6560FFA6-72B9-5E7B-764F-805183A20B8C}"/>
            </a:ext>
          </a:extLst>
        </xdr:cNvPr>
        <xdr:cNvSpPr>
          <a:spLocks noChangeArrowheads="1"/>
        </xdr:cNvSpPr>
      </xdr:nvSpPr>
      <xdr:spPr bwMode="auto">
        <a:xfrm>
          <a:off x="6289040" y="27866975"/>
          <a:ext cx="343173" cy="23446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ト</a:t>
          </a:r>
        </a:p>
      </xdr:txBody>
    </xdr:sp>
    <xdr:clientData/>
  </xdr:twoCellAnchor>
  <xdr:twoCellAnchor>
    <xdr:from>
      <xdr:col>10</xdr:col>
      <xdr:colOff>2540</xdr:colOff>
      <xdr:row>133</xdr:row>
      <xdr:rowOff>46990</xdr:rowOff>
    </xdr:from>
    <xdr:to>
      <xdr:col>10</xdr:col>
      <xdr:colOff>286474</xdr:colOff>
      <xdr:row>134</xdr:row>
      <xdr:rowOff>59456</xdr:rowOff>
    </xdr:to>
    <xdr:sp macro="" textlink="">
      <xdr:nvSpPr>
        <xdr:cNvPr id="4" name="Rectangle 60">
          <a:extLst>
            <a:ext uri="{FF2B5EF4-FFF2-40B4-BE49-F238E27FC236}">
              <a16:creationId xmlns:a16="http://schemas.microsoft.com/office/drawing/2014/main" id="{1FB82F5A-F057-48C4-BC58-5823E3482B9D}"/>
            </a:ext>
          </a:extLst>
        </xdr:cNvPr>
        <xdr:cNvSpPr>
          <a:spLocks noChangeArrowheads="1"/>
        </xdr:cNvSpPr>
      </xdr:nvSpPr>
      <xdr:spPr bwMode="auto">
        <a:xfrm>
          <a:off x="6289040" y="28129865"/>
          <a:ext cx="189289" cy="25701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ナ</a:t>
          </a:r>
        </a:p>
      </xdr:txBody>
    </xdr:sp>
    <xdr:clientData/>
  </xdr:twoCellAnchor>
  <xdr:twoCellAnchor>
    <xdr:from>
      <xdr:col>9</xdr:col>
      <xdr:colOff>1270</xdr:colOff>
      <xdr:row>132</xdr:row>
      <xdr:rowOff>71120</xdr:rowOff>
    </xdr:from>
    <xdr:to>
      <xdr:col>9</xdr:col>
      <xdr:colOff>395617</xdr:colOff>
      <xdr:row>133</xdr:row>
      <xdr:rowOff>90724</xdr:rowOff>
    </xdr:to>
    <xdr:sp macro="" textlink="">
      <xdr:nvSpPr>
        <xdr:cNvPr id="5" name="Rectangle 73">
          <a:extLst>
            <a:ext uri="{FF2B5EF4-FFF2-40B4-BE49-F238E27FC236}">
              <a16:creationId xmlns:a16="http://schemas.microsoft.com/office/drawing/2014/main" id="{909DAE73-93AA-A2C7-9800-503A87D31205}"/>
            </a:ext>
          </a:extLst>
        </xdr:cNvPr>
        <xdr:cNvSpPr>
          <a:spLocks noChangeArrowheads="1"/>
        </xdr:cNvSpPr>
      </xdr:nvSpPr>
      <xdr:spPr bwMode="auto">
        <a:xfrm>
          <a:off x="5659120" y="27899995"/>
          <a:ext cx="262898" cy="257627"/>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17</xdr:col>
      <xdr:colOff>2539</xdr:colOff>
      <xdr:row>107</xdr:row>
      <xdr:rowOff>0</xdr:rowOff>
    </xdr:from>
    <xdr:to>
      <xdr:col>17</xdr:col>
      <xdr:colOff>576764</xdr:colOff>
      <xdr:row>107</xdr:row>
      <xdr:rowOff>234950</xdr:rowOff>
    </xdr:to>
    <xdr:sp macro="" textlink="">
      <xdr:nvSpPr>
        <xdr:cNvPr id="6" name="Rectangle 76">
          <a:extLst>
            <a:ext uri="{FF2B5EF4-FFF2-40B4-BE49-F238E27FC236}">
              <a16:creationId xmlns:a16="http://schemas.microsoft.com/office/drawing/2014/main" id="{FB8EE394-368F-B38A-6D06-4495CBB29537}"/>
            </a:ext>
          </a:extLst>
        </xdr:cNvPr>
        <xdr:cNvSpPr>
          <a:spLocks noChangeArrowheads="1"/>
        </xdr:cNvSpPr>
      </xdr:nvSpPr>
      <xdr:spPr bwMode="auto">
        <a:xfrm>
          <a:off x="10689589" y="21097875"/>
          <a:ext cx="38809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シ</a:t>
          </a:r>
        </a:p>
      </xdr:txBody>
    </xdr:sp>
    <xdr:clientData/>
  </xdr:twoCellAnchor>
  <xdr:twoCellAnchor>
    <xdr:from>
      <xdr:col>18</xdr:col>
      <xdr:colOff>58419</xdr:colOff>
      <xdr:row>107</xdr:row>
      <xdr:rowOff>0</xdr:rowOff>
    </xdr:from>
    <xdr:to>
      <xdr:col>18</xdr:col>
      <xdr:colOff>749761</xdr:colOff>
      <xdr:row>108</xdr:row>
      <xdr:rowOff>53975</xdr:rowOff>
    </xdr:to>
    <xdr:sp macro="" textlink="">
      <xdr:nvSpPr>
        <xdr:cNvPr id="7" name="Rectangle 77">
          <a:extLst>
            <a:ext uri="{FF2B5EF4-FFF2-40B4-BE49-F238E27FC236}">
              <a16:creationId xmlns:a16="http://schemas.microsoft.com/office/drawing/2014/main" id="{7949A8C8-08A1-1A45-EE40-6E0732A75A5C}"/>
            </a:ext>
          </a:extLst>
        </xdr:cNvPr>
        <xdr:cNvSpPr>
          <a:spLocks noChangeArrowheads="1"/>
        </xdr:cNvSpPr>
      </xdr:nvSpPr>
      <xdr:spPr bwMode="auto">
        <a:xfrm>
          <a:off x="11355069" y="21097875"/>
          <a:ext cx="466184" cy="26960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シ’</a:t>
          </a:r>
        </a:p>
      </xdr:txBody>
    </xdr:sp>
    <xdr:clientData/>
  </xdr:twoCellAnchor>
  <xdr:twoCellAnchor>
    <xdr:from>
      <xdr:col>8</xdr:col>
      <xdr:colOff>2540</xdr:colOff>
      <xdr:row>125</xdr:row>
      <xdr:rowOff>635</xdr:rowOff>
    </xdr:from>
    <xdr:to>
      <xdr:col>8</xdr:col>
      <xdr:colOff>314383</xdr:colOff>
      <xdr:row>125</xdr:row>
      <xdr:rowOff>71351</xdr:rowOff>
    </xdr:to>
    <xdr:sp macro="" textlink="">
      <xdr:nvSpPr>
        <xdr:cNvPr id="8" name="Rectangle 85">
          <a:extLst>
            <a:ext uri="{FF2B5EF4-FFF2-40B4-BE49-F238E27FC236}">
              <a16:creationId xmlns:a16="http://schemas.microsoft.com/office/drawing/2014/main" id="{88C37D8E-1B59-6B22-5325-B7D6D13C24CC}"/>
            </a:ext>
          </a:extLst>
        </xdr:cNvPr>
        <xdr:cNvSpPr>
          <a:spLocks noChangeArrowheads="1"/>
        </xdr:cNvSpPr>
      </xdr:nvSpPr>
      <xdr:spPr bwMode="auto">
        <a:xfrm>
          <a:off x="5031740" y="25756235"/>
          <a:ext cx="210017" cy="4396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2540</xdr:colOff>
      <xdr:row>125</xdr:row>
      <xdr:rowOff>635</xdr:rowOff>
    </xdr:from>
    <xdr:to>
      <xdr:col>8</xdr:col>
      <xdr:colOff>314383</xdr:colOff>
      <xdr:row>125</xdr:row>
      <xdr:rowOff>71351</xdr:rowOff>
    </xdr:to>
    <xdr:sp macro="" textlink="">
      <xdr:nvSpPr>
        <xdr:cNvPr id="9" name="Rectangle 86">
          <a:extLst>
            <a:ext uri="{FF2B5EF4-FFF2-40B4-BE49-F238E27FC236}">
              <a16:creationId xmlns:a16="http://schemas.microsoft.com/office/drawing/2014/main" id="{6A10E1B4-398D-E218-2614-D9EA7318EDE5}"/>
            </a:ext>
          </a:extLst>
        </xdr:cNvPr>
        <xdr:cNvSpPr>
          <a:spLocks noChangeArrowheads="1"/>
        </xdr:cNvSpPr>
      </xdr:nvSpPr>
      <xdr:spPr bwMode="auto">
        <a:xfrm>
          <a:off x="5031740" y="25756235"/>
          <a:ext cx="210017" cy="4396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2540</xdr:colOff>
      <xdr:row>125</xdr:row>
      <xdr:rowOff>635</xdr:rowOff>
    </xdr:from>
    <xdr:to>
      <xdr:col>8</xdr:col>
      <xdr:colOff>314383</xdr:colOff>
      <xdr:row>125</xdr:row>
      <xdr:rowOff>71351</xdr:rowOff>
    </xdr:to>
    <xdr:sp macro="" textlink="">
      <xdr:nvSpPr>
        <xdr:cNvPr id="10" name="Rectangle 87">
          <a:extLst>
            <a:ext uri="{FF2B5EF4-FFF2-40B4-BE49-F238E27FC236}">
              <a16:creationId xmlns:a16="http://schemas.microsoft.com/office/drawing/2014/main" id="{D70FCD3D-E3F2-5CD5-49EB-FACD0441C40B}"/>
            </a:ext>
          </a:extLst>
        </xdr:cNvPr>
        <xdr:cNvSpPr>
          <a:spLocks noChangeArrowheads="1"/>
        </xdr:cNvSpPr>
      </xdr:nvSpPr>
      <xdr:spPr bwMode="auto">
        <a:xfrm>
          <a:off x="5031740" y="25756235"/>
          <a:ext cx="210017" cy="4396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11</xdr:col>
      <xdr:colOff>1270</xdr:colOff>
      <xdr:row>132</xdr:row>
      <xdr:rowOff>1905</xdr:rowOff>
    </xdr:from>
    <xdr:to>
      <xdr:col>11</xdr:col>
      <xdr:colOff>289840</xdr:colOff>
      <xdr:row>133</xdr:row>
      <xdr:rowOff>134085</xdr:rowOff>
    </xdr:to>
    <xdr:sp macro="" textlink="">
      <xdr:nvSpPr>
        <xdr:cNvPr id="11" name="Rectangle 89">
          <a:extLst>
            <a:ext uri="{FF2B5EF4-FFF2-40B4-BE49-F238E27FC236}">
              <a16:creationId xmlns:a16="http://schemas.microsoft.com/office/drawing/2014/main" id="{21ED766D-10E6-27DF-EBD8-02CCF58AE298}"/>
            </a:ext>
          </a:extLst>
        </xdr:cNvPr>
        <xdr:cNvSpPr>
          <a:spLocks noChangeArrowheads="1"/>
        </xdr:cNvSpPr>
      </xdr:nvSpPr>
      <xdr:spPr bwMode="auto">
        <a:xfrm>
          <a:off x="6916420" y="27853005"/>
          <a:ext cx="192380" cy="331913"/>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strike="noStrike">
              <a:solidFill>
                <a:srgbClr val="000000"/>
              </a:solidFill>
              <a:latin typeface="ＭＳ Ｐゴシック"/>
              <a:ea typeface="ＭＳ Ｐゴシック"/>
            </a:rPr>
            <a:t>＝</a:t>
          </a:r>
        </a:p>
      </xdr:txBody>
    </xdr:sp>
    <xdr:clientData/>
  </xdr:twoCellAnchor>
  <xdr:twoCellAnchor>
    <xdr:from>
      <xdr:col>16</xdr:col>
      <xdr:colOff>1905</xdr:colOff>
      <xdr:row>106</xdr:row>
      <xdr:rowOff>171262</xdr:rowOff>
    </xdr:from>
    <xdr:to>
      <xdr:col>16</xdr:col>
      <xdr:colOff>977374</xdr:colOff>
      <xdr:row>108</xdr:row>
      <xdr:rowOff>111</xdr:rowOff>
    </xdr:to>
    <xdr:sp macro="" textlink="">
      <xdr:nvSpPr>
        <xdr:cNvPr id="12" name="Rectangle 55">
          <a:extLst>
            <a:ext uri="{FF2B5EF4-FFF2-40B4-BE49-F238E27FC236}">
              <a16:creationId xmlns:a16="http://schemas.microsoft.com/office/drawing/2014/main" id="{DBCAEBCC-877E-AAA6-15AF-B00CB2DE24C4}"/>
            </a:ext>
          </a:extLst>
        </xdr:cNvPr>
        <xdr:cNvSpPr>
          <a:spLocks noChangeArrowheads="1"/>
        </xdr:cNvSpPr>
      </xdr:nvSpPr>
      <xdr:spPr bwMode="auto">
        <a:xfrm>
          <a:off x="10060305" y="21097687"/>
          <a:ext cx="626361" cy="238424"/>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サ</a:t>
          </a:r>
        </a:p>
      </xdr:txBody>
    </xdr:sp>
    <xdr:clientData/>
  </xdr:twoCellAnchor>
  <xdr:twoCellAnchor>
    <xdr:from>
      <xdr:col>7</xdr:col>
      <xdr:colOff>73025</xdr:colOff>
      <xdr:row>132</xdr:row>
      <xdr:rowOff>0</xdr:rowOff>
    </xdr:from>
    <xdr:to>
      <xdr:col>7</xdr:col>
      <xdr:colOff>482900</xdr:colOff>
      <xdr:row>133</xdr:row>
      <xdr:rowOff>92711</xdr:rowOff>
    </xdr:to>
    <xdr:sp macro="" textlink="">
      <xdr:nvSpPr>
        <xdr:cNvPr id="13" name="Rectangle 52">
          <a:extLst>
            <a:ext uri="{FF2B5EF4-FFF2-40B4-BE49-F238E27FC236}">
              <a16:creationId xmlns:a16="http://schemas.microsoft.com/office/drawing/2014/main" id="{743E1F48-BD40-5BEA-8F42-DA33B6C4EE61}"/>
            </a:ext>
          </a:extLst>
        </xdr:cNvPr>
        <xdr:cNvSpPr>
          <a:spLocks noChangeArrowheads="1"/>
        </xdr:cNvSpPr>
      </xdr:nvSpPr>
      <xdr:spPr bwMode="auto">
        <a:xfrm>
          <a:off x="4445000" y="27851100"/>
          <a:ext cx="278560" cy="307896"/>
        </a:xfrm>
        <a:prstGeom prst="rect">
          <a:avLst/>
        </a:prstGeom>
        <a:noFill/>
        <a:ln w="9525">
          <a:noFill/>
          <a:miter lim="800000"/>
          <a:headEnd/>
          <a:tailEnd/>
        </a:ln>
      </xdr:spPr>
      <xdr:txBody>
        <a:bodyPr vertOverflow="clip" wrap="square" lIns="36576" tIns="22860" rIns="0" bIns="0" anchor="t" upright="1"/>
        <a:lstStyle/>
        <a:p>
          <a:pPr algn="l" rtl="0">
            <a:lnSpc>
              <a:spcPts val="2100"/>
            </a:lnSpc>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9</xdr:col>
      <xdr:colOff>74930</xdr:colOff>
      <xdr:row>132</xdr:row>
      <xdr:rowOff>67945</xdr:rowOff>
    </xdr:from>
    <xdr:to>
      <xdr:col>9</xdr:col>
      <xdr:colOff>430621</xdr:colOff>
      <xdr:row>133</xdr:row>
      <xdr:rowOff>90886</xdr:rowOff>
    </xdr:to>
    <xdr:sp macro="" textlink="">
      <xdr:nvSpPr>
        <xdr:cNvPr id="14" name="Rectangle 73">
          <a:extLst>
            <a:ext uri="{FF2B5EF4-FFF2-40B4-BE49-F238E27FC236}">
              <a16:creationId xmlns:a16="http://schemas.microsoft.com/office/drawing/2014/main" id="{EC88B04E-57E3-B104-B366-5D73DEA5718C}"/>
            </a:ext>
          </a:extLst>
        </xdr:cNvPr>
        <xdr:cNvSpPr>
          <a:spLocks noChangeArrowheads="1"/>
        </xdr:cNvSpPr>
      </xdr:nvSpPr>
      <xdr:spPr bwMode="auto">
        <a:xfrm>
          <a:off x="5704205" y="27896820"/>
          <a:ext cx="242458" cy="260883"/>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17</xdr:col>
      <xdr:colOff>2540</xdr:colOff>
      <xdr:row>55</xdr:row>
      <xdr:rowOff>56514</xdr:rowOff>
    </xdr:from>
    <xdr:to>
      <xdr:col>17</xdr:col>
      <xdr:colOff>802597</xdr:colOff>
      <xdr:row>56</xdr:row>
      <xdr:rowOff>1922</xdr:rowOff>
    </xdr:to>
    <xdr:sp macro="" textlink="">
      <xdr:nvSpPr>
        <xdr:cNvPr id="15" name="Rectangle 74">
          <a:extLst>
            <a:ext uri="{FF2B5EF4-FFF2-40B4-BE49-F238E27FC236}">
              <a16:creationId xmlns:a16="http://schemas.microsoft.com/office/drawing/2014/main" id="{5A04E395-BC34-D023-B270-7F864D3DD617}"/>
            </a:ext>
          </a:extLst>
        </xdr:cNvPr>
        <xdr:cNvSpPr>
          <a:spLocks noChangeArrowheads="1"/>
        </xdr:cNvSpPr>
      </xdr:nvSpPr>
      <xdr:spPr bwMode="auto">
        <a:xfrm>
          <a:off x="10689590" y="10800714"/>
          <a:ext cx="533371" cy="22188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ケ</a:t>
          </a:r>
        </a:p>
      </xdr:txBody>
    </xdr:sp>
    <xdr:clientData/>
  </xdr:twoCellAnchor>
  <xdr:twoCellAnchor>
    <xdr:from>
      <xdr:col>18</xdr:col>
      <xdr:colOff>73297</xdr:colOff>
      <xdr:row>55</xdr:row>
      <xdr:rowOff>38645</xdr:rowOff>
    </xdr:from>
    <xdr:to>
      <xdr:col>18</xdr:col>
      <xdr:colOff>975926</xdr:colOff>
      <xdr:row>56</xdr:row>
      <xdr:rowOff>3032</xdr:rowOff>
    </xdr:to>
    <xdr:sp macro="" textlink="">
      <xdr:nvSpPr>
        <xdr:cNvPr id="16" name="Rectangle 75">
          <a:extLst>
            <a:ext uri="{FF2B5EF4-FFF2-40B4-BE49-F238E27FC236}">
              <a16:creationId xmlns:a16="http://schemas.microsoft.com/office/drawing/2014/main" id="{5A29668A-B8E9-C809-70BC-5ECAD7F5B5D4}"/>
            </a:ext>
          </a:extLst>
        </xdr:cNvPr>
        <xdr:cNvSpPr>
          <a:spLocks noChangeArrowheads="1"/>
        </xdr:cNvSpPr>
      </xdr:nvSpPr>
      <xdr:spPr bwMode="auto">
        <a:xfrm>
          <a:off x="11360422" y="10792370"/>
          <a:ext cx="581810" cy="221635"/>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1100" b="0" i="0" strike="noStrike">
              <a:solidFill>
                <a:srgbClr val="000000"/>
              </a:solidFill>
              <a:latin typeface="ＭＳ Ｐゴシック"/>
              <a:ea typeface="ＭＳ Ｐゴシック"/>
            </a:rPr>
            <a:t>ケ’</a:t>
          </a:r>
        </a:p>
      </xdr:txBody>
    </xdr:sp>
    <xdr:clientData/>
  </xdr:twoCellAnchor>
  <xdr:twoCellAnchor>
    <xdr:from>
      <xdr:col>5</xdr:col>
      <xdr:colOff>156934</xdr:colOff>
      <xdr:row>118</xdr:row>
      <xdr:rowOff>124279</xdr:rowOff>
    </xdr:from>
    <xdr:to>
      <xdr:col>5</xdr:col>
      <xdr:colOff>1140317</xdr:colOff>
      <xdr:row>120</xdr:row>
      <xdr:rowOff>150607</xdr:rowOff>
    </xdr:to>
    <xdr:sp macro="" textlink="">
      <xdr:nvSpPr>
        <xdr:cNvPr id="17" name="Rectangle 80">
          <a:extLst>
            <a:ext uri="{FF2B5EF4-FFF2-40B4-BE49-F238E27FC236}">
              <a16:creationId xmlns:a16="http://schemas.microsoft.com/office/drawing/2014/main" id="{FCDC1465-7D83-0356-28D6-2C3CF917019C}"/>
            </a:ext>
          </a:extLst>
        </xdr:cNvPr>
        <xdr:cNvSpPr>
          <a:spLocks noChangeArrowheads="1"/>
        </xdr:cNvSpPr>
      </xdr:nvSpPr>
      <xdr:spPr bwMode="auto">
        <a:xfrm>
          <a:off x="3246209" y="23619279"/>
          <a:ext cx="523198" cy="53431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ソ</a:t>
          </a:r>
        </a:p>
      </xdr:txBody>
    </xdr:sp>
    <xdr:clientData/>
  </xdr:twoCellAnchor>
  <xdr:twoCellAnchor>
    <xdr:from>
      <xdr:col>10</xdr:col>
      <xdr:colOff>2540</xdr:colOff>
      <xdr:row>118</xdr:row>
      <xdr:rowOff>36830</xdr:rowOff>
    </xdr:from>
    <xdr:to>
      <xdr:col>10</xdr:col>
      <xdr:colOff>780262</xdr:colOff>
      <xdr:row>119</xdr:row>
      <xdr:rowOff>2598</xdr:rowOff>
    </xdr:to>
    <xdr:sp macro="" textlink="">
      <xdr:nvSpPr>
        <xdr:cNvPr id="18" name="Rectangle 84">
          <a:extLst>
            <a:ext uri="{FF2B5EF4-FFF2-40B4-BE49-F238E27FC236}">
              <a16:creationId xmlns:a16="http://schemas.microsoft.com/office/drawing/2014/main" id="{CEDCD9B9-8F07-BE47-4F9A-D581E7653C78}"/>
            </a:ext>
          </a:extLst>
        </xdr:cNvPr>
        <xdr:cNvSpPr>
          <a:spLocks noChangeArrowheads="1"/>
        </xdr:cNvSpPr>
      </xdr:nvSpPr>
      <xdr:spPr bwMode="auto">
        <a:xfrm>
          <a:off x="6289040" y="23563580"/>
          <a:ext cx="521656" cy="24200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タ</a:t>
          </a:r>
        </a:p>
      </xdr:txBody>
    </xdr:sp>
    <xdr:clientData/>
  </xdr:twoCellAnchor>
  <xdr:twoCellAnchor>
    <xdr:from>
      <xdr:col>8</xdr:col>
      <xdr:colOff>2540</xdr:colOff>
      <xdr:row>125</xdr:row>
      <xdr:rowOff>635</xdr:rowOff>
    </xdr:from>
    <xdr:to>
      <xdr:col>8</xdr:col>
      <xdr:colOff>314473</xdr:colOff>
      <xdr:row>125</xdr:row>
      <xdr:rowOff>71351</xdr:rowOff>
    </xdr:to>
    <xdr:sp macro="" textlink="">
      <xdr:nvSpPr>
        <xdr:cNvPr id="19" name="Rectangle 85">
          <a:extLst>
            <a:ext uri="{FF2B5EF4-FFF2-40B4-BE49-F238E27FC236}">
              <a16:creationId xmlns:a16="http://schemas.microsoft.com/office/drawing/2014/main" id="{AC052024-6A0D-A3E4-9493-5005AC623E8B}"/>
            </a:ext>
          </a:extLst>
        </xdr:cNvPr>
        <xdr:cNvSpPr>
          <a:spLocks noChangeArrowheads="1"/>
        </xdr:cNvSpPr>
      </xdr:nvSpPr>
      <xdr:spPr bwMode="auto">
        <a:xfrm>
          <a:off x="5031740" y="25756235"/>
          <a:ext cx="210077" cy="4396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2540</xdr:colOff>
      <xdr:row>125</xdr:row>
      <xdr:rowOff>635</xdr:rowOff>
    </xdr:from>
    <xdr:to>
      <xdr:col>8</xdr:col>
      <xdr:colOff>314473</xdr:colOff>
      <xdr:row>125</xdr:row>
      <xdr:rowOff>71351</xdr:rowOff>
    </xdr:to>
    <xdr:sp macro="" textlink="">
      <xdr:nvSpPr>
        <xdr:cNvPr id="20" name="Rectangle 86">
          <a:extLst>
            <a:ext uri="{FF2B5EF4-FFF2-40B4-BE49-F238E27FC236}">
              <a16:creationId xmlns:a16="http://schemas.microsoft.com/office/drawing/2014/main" id="{5F89845A-7DCE-F8A6-6525-58CCC11C1DDD}"/>
            </a:ext>
          </a:extLst>
        </xdr:cNvPr>
        <xdr:cNvSpPr>
          <a:spLocks noChangeArrowheads="1"/>
        </xdr:cNvSpPr>
      </xdr:nvSpPr>
      <xdr:spPr bwMode="auto">
        <a:xfrm>
          <a:off x="5031740" y="25756235"/>
          <a:ext cx="210077" cy="4396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2540</xdr:colOff>
      <xdr:row>125</xdr:row>
      <xdr:rowOff>2539</xdr:rowOff>
    </xdr:from>
    <xdr:to>
      <xdr:col>8</xdr:col>
      <xdr:colOff>978129</xdr:colOff>
      <xdr:row>126</xdr:row>
      <xdr:rowOff>36405</xdr:rowOff>
    </xdr:to>
    <xdr:sp macro="" textlink="">
      <xdr:nvSpPr>
        <xdr:cNvPr id="21" name="Rectangle 87">
          <a:extLst>
            <a:ext uri="{FF2B5EF4-FFF2-40B4-BE49-F238E27FC236}">
              <a16:creationId xmlns:a16="http://schemas.microsoft.com/office/drawing/2014/main" id="{4547DFAC-20B4-C428-E672-6F51BC61A1C1}"/>
            </a:ext>
          </a:extLst>
        </xdr:cNvPr>
        <xdr:cNvSpPr>
          <a:spLocks noChangeArrowheads="1"/>
        </xdr:cNvSpPr>
      </xdr:nvSpPr>
      <xdr:spPr bwMode="auto">
        <a:xfrm>
          <a:off x="5031740" y="25758139"/>
          <a:ext cx="627014" cy="45305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16</xdr:col>
      <xdr:colOff>1904</xdr:colOff>
      <xdr:row>55</xdr:row>
      <xdr:rowOff>59689</xdr:rowOff>
    </xdr:from>
    <xdr:to>
      <xdr:col>16</xdr:col>
      <xdr:colOff>824141</xdr:colOff>
      <xdr:row>56</xdr:row>
      <xdr:rowOff>212067</xdr:rowOff>
    </xdr:to>
    <xdr:sp macro="" textlink="">
      <xdr:nvSpPr>
        <xdr:cNvPr id="22" name="Rectangle 54">
          <a:extLst>
            <a:ext uri="{FF2B5EF4-FFF2-40B4-BE49-F238E27FC236}">
              <a16:creationId xmlns:a16="http://schemas.microsoft.com/office/drawing/2014/main" id="{75984F1B-D1E0-9F18-2429-6215E4C66DAE}"/>
            </a:ext>
          </a:extLst>
        </xdr:cNvPr>
        <xdr:cNvSpPr>
          <a:spLocks noChangeArrowheads="1"/>
        </xdr:cNvSpPr>
      </xdr:nvSpPr>
      <xdr:spPr bwMode="auto">
        <a:xfrm>
          <a:off x="10060304" y="10803889"/>
          <a:ext cx="550266" cy="361931"/>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ク</a:t>
          </a:r>
        </a:p>
      </xdr:txBody>
    </xdr:sp>
    <xdr:clientData/>
  </xdr:twoCellAnchor>
  <xdr:twoCellAnchor>
    <xdr:from>
      <xdr:col>4</xdr:col>
      <xdr:colOff>75565</xdr:colOff>
      <xdr:row>136</xdr:row>
      <xdr:rowOff>89535</xdr:rowOff>
    </xdr:from>
    <xdr:to>
      <xdr:col>4</xdr:col>
      <xdr:colOff>977313</xdr:colOff>
      <xdr:row>137</xdr:row>
      <xdr:rowOff>86781</xdr:rowOff>
    </xdr:to>
    <xdr:sp macro="" textlink="">
      <xdr:nvSpPr>
        <xdr:cNvPr id="23" name="Rectangle 61">
          <a:extLst>
            <a:ext uri="{FF2B5EF4-FFF2-40B4-BE49-F238E27FC236}">
              <a16:creationId xmlns:a16="http://schemas.microsoft.com/office/drawing/2014/main" id="{F2377132-2548-1D73-8980-5935A6AD6361}"/>
            </a:ext>
          </a:extLst>
        </xdr:cNvPr>
        <xdr:cNvSpPr>
          <a:spLocks noChangeArrowheads="1"/>
        </xdr:cNvSpPr>
      </xdr:nvSpPr>
      <xdr:spPr bwMode="auto">
        <a:xfrm>
          <a:off x="2561590" y="28956635"/>
          <a:ext cx="581058" cy="30204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テ</a:t>
          </a:r>
        </a:p>
      </xdr:txBody>
    </xdr:sp>
    <xdr:clientData/>
  </xdr:twoCellAnchor>
  <xdr:twoCellAnchor>
    <xdr:from>
      <xdr:col>4</xdr:col>
      <xdr:colOff>75565</xdr:colOff>
      <xdr:row>137</xdr:row>
      <xdr:rowOff>48260</xdr:rowOff>
    </xdr:from>
    <xdr:to>
      <xdr:col>4</xdr:col>
      <xdr:colOff>827697</xdr:colOff>
      <xdr:row>138</xdr:row>
      <xdr:rowOff>203132</xdr:rowOff>
    </xdr:to>
    <xdr:sp macro="" textlink="">
      <xdr:nvSpPr>
        <xdr:cNvPr id="24" name="Rectangle 62">
          <a:extLst>
            <a:ext uri="{FF2B5EF4-FFF2-40B4-BE49-F238E27FC236}">
              <a16:creationId xmlns:a16="http://schemas.microsoft.com/office/drawing/2014/main" id="{1233E6D6-5295-DA4F-D4F1-DF4ED0D6DC03}"/>
            </a:ext>
          </a:extLst>
        </xdr:cNvPr>
        <xdr:cNvSpPr>
          <a:spLocks noChangeArrowheads="1"/>
        </xdr:cNvSpPr>
      </xdr:nvSpPr>
      <xdr:spPr bwMode="auto">
        <a:xfrm>
          <a:off x="2561590" y="29229685"/>
          <a:ext cx="506721" cy="41136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31115</xdr:colOff>
      <xdr:row>132</xdr:row>
      <xdr:rowOff>29845</xdr:rowOff>
    </xdr:from>
    <xdr:to>
      <xdr:col>7</xdr:col>
      <xdr:colOff>365174</xdr:colOff>
      <xdr:row>133</xdr:row>
      <xdr:rowOff>89175</xdr:rowOff>
    </xdr:to>
    <xdr:sp macro="" textlink="">
      <xdr:nvSpPr>
        <xdr:cNvPr id="2" name="Rectangle 52">
          <a:extLst>
            <a:ext uri="{FF2B5EF4-FFF2-40B4-BE49-F238E27FC236}">
              <a16:creationId xmlns:a16="http://schemas.microsoft.com/office/drawing/2014/main" id="{16ACC6E1-3D27-DF02-DB70-2268BD93B54D}"/>
            </a:ext>
          </a:extLst>
        </xdr:cNvPr>
        <xdr:cNvSpPr>
          <a:spLocks noChangeArrowheads="1"/>
        </xdr:cNvSpPr>
      </xdr:nvSpPr>
      <xdr:spPr bwMode="auto">
        <a:xfrm>
          <a:off x="4418965" y="28046045"/>
          <a:ext cx="226908" cy="287964"/>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10</xdr:col>
      <xdr:colOff>20320</xdr:colOff>
      <xdr:row>132</xdr:row>
      <xdr:rowOff>635</xdr:rowOff>
    </xdr:from>
    <xdr:to>
      <xdr:col>10</xdr:col>
      <xdr:colOff>191946</xdr:colOff>
      <xdr:row>132</xdr:row>
      <xdr:rowOff>111275</xdr:rowOff>
    </xdr:to>
    <xdr:sp macro="" textlink="">
      <xdr:nvSpPr>
        <xdr:cNvPr id="3" name="Rectangle 59">
          <a:extLst>
            <a:ext uri="{FF2B5EF4-FFF2-40B4-BE49-F238E27FC236}">
              <a16:creationId xmlns:a16="http://schemas.microsoft.com/office/drawing/2014/main" id="{1D24C38C-DD27-966A-B978-D02614DAAED3}"/>
            </a:ext>
          </a:extLst>
        </xdr:cNvPr>
        <xdr:cNvSpPr>
          <a:spLocks noChangeArrowheads="1"/>
        </xdr:cNvSpPr>
      </xdr:nvSpPr>
      <xdr:spPr bwMode="auto">
        <a:xfrm>
          <a:off x="6300470" y="28029535"/>
          <a:ext cx="114417" cy="7376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ト</a:t>
          </a:r>
        </a:p>
      </xdr:txBody>
    </xdr:sp>
    <xdr:clientData/>
  </xdr:twoCellAnchor>
  <xdr:twoCellAnchor>
    <xdr:from>
      <xdr:col>10</xdr:col>
      <xdr:colOff>20320</xdr:colOff>
      <xdr:row>133</xdr:row>
      <xdr:rowOff>42545</xdr:rowOff>
    </xdr:from>
    <xdr:to>
      <xdr:col>10</xdr:col>
      <xdr:colOff>181179</xdr:colOff>
      <xdr:row>134</xdr:row>
      <xdr:rowOff>19382</xdr:rowOff>
    </xdr:to>
    <xdr:sp macro="" textlink="">
      <xdr:nvSpPr>
        <xdr:cNvPr id="4" name="Rectangle 60">
          <a:extLst>
            <a:ext uri="{FF2B5EF4-FFF2-40B4-BE49-F238E27FC236}">
              <a16:creationId xmlns:a16="http://schemas.microsoft.com/office/drawing/2014/main" id="{3D777FA5-CD53-B61E-2495-6EF8762AE5A9}"/>
            </a:ext>
          </a:extLst>
        </xdr:cNvPr>
        <xdr:cNvSpPr>
          <a:spLocks noChangeArrowheads="1"/>
        </xdr:cNvSpPr>
      </xdr:nvSpPr>
      <xdr:spPr bwMode="auto">
        <a:xfrm>
          <a:off x="6300470" y="28306395"/>
          <a:ext cx="109384" cy="23101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ナ</a:t>
          </a:r>
        </a:p>
      </xdr:txBody>
    </xdr:sp>
    <xdr:clientData/>
  </xdr:twoCellAnchor>
  <xdr:twoCellAnchor>
    <xdr:from>
      <xdr:col>9</xdr:col>
      <xdr:colOff>2913</xdr:colOff>
      <xdr:row>132</xdr:row>
      <xdr:rowOff>46355</xdr:rowOff>
    </xdr:from>
    <xdr:to>
      <xdr:col>9</xdr:col>
      <xdr:colOff>265160</xdr:colOff>
      <xdr:row>133</xdr:row>
      <xdr:rowOff>59981</xdr:rowOff>
    </xdr:to>
    <xdr:sp macro="" textlink="">
      <xdr:nvSpPr>
        <xdr:cNvPr id="5" name="Rectangle 73">
          <a:extLst>
            <a:ext uri="{FF2B5EF4-FFF2-40B4-BE49-F238E27FC236}">
              <a16:creationId xmlns:a16="http://schemas.microsoft.com/office/drawing/2014/main" id="{46C2616D-2770-1027-41CB-4617EDB5ADDB}"/>
            </a:ext>
          </a:extLst>
        </xdr:cNvPr>
        <xdr:cNvSpPr>
          <a:spLocks noChangeArrowheads="1"/>
        </xdr:cNvSpPr>
      </xdr:nvSpPr>
      <xdr:spPr bwMode="auto">
        <a:xfrm>
          <a:off x="5660763" y="28062555"/>
          <a:ext cx="174831" cy="254970"/>
        </a:xfrm>
        <a:prstGeom prst="rect">
          <a:avLst/>
        </a:prstGeom>
        <a:noFill/>
        <a:ln w="9525">
          <a:noFill/>
          <a:miter lim="800000"/>
          <a:headEnd/>
          <a:tailEnd/>
        </a:ln>
      </xdr:spPr>
      <xdr:txBody>
        <a:bodyPr vertOverflow="clip" wrap="square" lIns="36576" tIns="22860" rIns="0" bIns="0" anchor="t" upright="1"/>
        <a:lstStyle/>
        <a:p>
          <a:pPr algn="l" rtl="0">
            <a:lnSpc>
              <a:spcPts val="2000"/>
            </a:lnSpc>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17</xdr:col>
      <xdr:colOff>2539</xdr:colOff>
      <xdr:row>55</xdr:row>
      <xdr:rowOff>9524</xdr:rowOff>
    </xdr:from>
    <xdr:to>
      <xdr:col>17</xdr:col>
      <xdr:colOff>304890</xdr:colOff>
      <xdr:row>56</xdr:row>
      <xdr:rowOff>39850</xdr:rowOff>
    </xdr:to>
    <xdr:sp macro="" textlink="">
      <xdr:nvSpPr>
        <xdr:cNvPr id="6" name="Rectangle 74">
          <a:extLst>
            <a:ext uri="{FF2B5EF4-FFF2-40B4-BE49-F238E27FC236}">
              <a16:creationId xmlns:a16="http://schemas.microsoft.com/office/drawing/2014/main" id="{3434D544-DA4D-B1CB-A52B-027869CA482F}"/>
            </a:ext>
          </a:extLst>
        </xdr:cNvPr>
        <xdr:cNvSpPr>
          <a:spLocks noChangeArrowheads="1"/>
        </xdr:cNvSpPr>
      </xdr:nvSpPr>
      <xdr:spPr bwMode="auto">
        <a:xfrm>
          <a:off x="10689589" y="10925174"/>
          <a:ext cx="201567" cy="27168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ケ</a:t>
          </a:r>
        </a:p>
      </xdr:txBody>
    </xdr:sp>
    <xdr:clientData/>
  </xdr:twoCellAnchor>
  <xdr:twoCellAnchor>
    <xdr:from>
      <xdr:col>18</xdr:col>
      <xdr:colOff>29211</xdr:colOff>
      <xdr:row>55</xdr:row>
      <xdr:rowOff>57695</xdr:rowOff>
    </xdr:from>
    <xdr:to>
      <xdr:col>18</xdr:col>
      <xdr:colOff>580816</xdr:colOff>
      <xdr:row>56</xdr:row>
      <xdr:rowOff>98531</xdr:rowOff>
    </xdr:to>
    <xdr:sp macro="" textlink="">
      <xdr:nvSpPr>
        <xdr:cNvPr id="7" name="Rectangle 75">
          <a:extLst>
            <a:ext uri="{FF2B5EF4-FFF2-40B4-BE49-F238E27FC236}">
              <a16:creationId xmlns:a16="http://schemas.microsoft.com/office/drawing/2014/main" id="{346D09A3-B7A5-7F42-E6BE-091810F65A9F}"/>
            </a:ext>
          </a:extLst>
        </xdr:cNvPr>
        <xdr:cNvSpPr>
          <a:spLocks noChangeArrowheads="1"/>
        </xdr:cNvSpPr>
      </xdr:nvSpPr>
      <xdr:spPr bwMode="auto">
        <a:xfrm>
          <a:off x="11332211" y="10954295"/>
          <a:ext cx="372013" cy="28229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1100" b="0" i="0" strike="noStrike">
              <a:solidFill>
                <a:srgbClr val="000000"/>
              </a:solidFill>
              <a:latin typeface="ＭＳ Ｐゴシック"/>
              <a:ea typeface="ＭＳ Ｐゴシック"/>
            </a:rPr>
            <a:t>ケ’</a:t>
          </a:r>
        </a:p>
      </xdr:txBody>
    </xdr:sp>
    <xdr:clientData/>
  </xdr:twoCellAnchor>
  <xdr:twoCellAnchor>
    <xdr:from>
      <xdr:col>17</xdr:col>
      <xdr:colOff>2540</xdr:colOff>
      <xdr:row>107</xdr:row>
      <xdr:rowOff>38735</xdr:rowOff>
    </xdr:from>
    <xdr:to>
      <xdr:col>17</xdr:col>
      <xdr:colOff>576928</xdr:colOff>
      <xdr:row>108</xdr:row>
      <xdr:rowOff>110603</xdr:rowOff>
    </xdr:to>
    <xdr:sp macro="" textlink="">
      <xdr:nvSpPr>
        <xdr:cNvPr id="8" name="Rectangle 76">
          <a:extLst>
            <a:ext uri="{FF2B5EF4-FFF2-40B4-BE49-F238E27FC236}">
              <a16:creationId xmlns:a16="http://schemas.microsoft.com/office/drawing/2014/main" id="{4E8F6DEA-0518-56AA-4A73-F756E41E994A}"/>
            </a:ext>
          </a:extLst>
        </xdr:cNvPr>
        <xdr:cNvSpPr>
          <a:spLocks noChangeArrowheads="1"/>
        </xdr:cNvSpPr>
      </xdr:nvSpPr>
      <xdr:spPr bwMode="auto">
        <a:xfrm>
          <a:off x="10689590" y="21336635"/>
          <a:ext cx="385029" cy="281174"/>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シ</a:t>
          </a:r>
        </a:p>
      </xdr:txBody>
    </xdr:sp>
    <xdr:clientData/>
  </xdr:twoCellAnchor>
  <xdr:twoCellAnchor>
    <xdr:from>
      <xdr:col>5</xdr:col>
      <xdr:colOff>19685</xdr:colOff>
      <xdr:row>118</xdr:row>
      <xdr:rowOff>84365</xdr:rowOff>
    </xdr:from>
    <xdr:to>
      <xdr:col>5</xdr:col>
      <xdr:colOff>605840</xdr:colOff>
      <xdr:row>119</xdr:row>
      <xdr:rowOff>67235</xdr:rowOff>
    </xdr:to>
    <xdr:sp macro="" textlink="">
      <xdr:nvSpPr>
        <xdr:cNvPr id="9" name="Rectangle 82">
          <a:extLst>
            <a:ext uri="{FF2B5EF4-FFF2-40B4-BE49-F238E27FC236}">
              <a16:creationId xmlns:a16="http://schemas.microsoft.com/office/drawing/2014/main" id="{CCCC3C3A-D6D9-3139-FEB6-BA9E1ABBFEB7}"/>
            </a:ext>
          </a:extLst>
        </xdr:cNvPr>
        <xdr:cNvSpPr>
          <a:spLocks noChangeArrowheads="1"/>
        </xdr:cNvSpPr>
      </xdr:nvSpPr>
      <xdr:spPr bwMode="auto">
        <a:xfrm>
          <a:off x="3156585" y="23788915"/>
          <a:ext cx="390770" cy="24957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ソ</a:t>
          </a:r>
        </a:p>
      </xdr:txBody>
    </xdr:sp>
    <xdr:clientData/>
  </xdr:twoCellAnchor>
  <xdr:twoCellAnchor>
    <xdr:from>
      <xdr:col>8</xdr:col>
      <xdr:colOff>55880</xdr:colOff>
      <xdr:row>125</xdr:row>
      <xdr:rowOff>635</xdr:rowOff>
    </xdr:from>
    <xdr:to>
      <xdr:col>8</xdr:col>
      <xdr:colOff>176625</xdr:colOff>
      <xdr:row>125</xdr:row>
      <xdr:rowOff>56813</xdr:rowOff>
    </xdr:to>
    <xdr:sp macro="" textlink="">
      <xdr:nvSpPr>
        <xdr:cNvPr id="10" name="Rectangle 85">
          <a:extLst>
            <a:ext uri="{FF2B5EF4-FFF2-40B4-BE49-F238E27FC236}">
              <a16:creationId xmlns:a16="http://schemas.microsoft.com/office/drawing/2014/main" id="{8CA37826-CE32-C251-1A0E-1E508CE8F81F}"/>
            </a:ext>
          </a:extLst>
        </xdr:cNvPr>
        <xdr:cNvSpPr>
          <a:spLocks noChangeArrowheads="1"/>
        </xdr:cNvSpPr>
      </xdr:nvSpPr>
      <xdr:spPr bwMode="auto">
        <a:xfrm>
          <a:off x="5066030" y="25940385"/>
          <a:ext cx="82615" cy="3745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55880</xdr:colOff>
      <xdr:row>125</xdr:row>
      <xdr:rowOff>635</xdr:rowOff>
    </xdr:from>
    <xdr:to>
      <xdr:col>8</xdr:col>
      <xdr:colOff>176625</xdr:colOff>
      <xdr:row>125</xdr:row>
      <xdr:rowOff>56813</xdr:rowOff>
    </xdr:to>
    <xdr:sp macro="" textlink="">
      <xdr:nvSpPr>
        <xdr:cNvPr id="11" name="Rectangle 86">
          <a:extLst>
            <a:ext uri="{FF2B5EF4-FFF2-40B4-BE49-F238E27FC236}">
              <a16:creationId xmlns:a16="http://schemas.microsoft.com/office/drawing/2014/main" id="{1C62C041-0CB6-8C86-3FA3-602D0DB4F3F2}"/>
            </a:ext>
          </a:extLst>
        </xdr:cNvPr>
        <xdr:cNvSpPr>
          <a:spLocks noChangeArrowheads="1"/>
        </xdr:cNvSpPr>
      </xdr:nvSpPr>
      <xdr:spPr bwMode="auto">
        <a:xfrm>
          <a:off x="5066030" y="25940385"/>
          <a:ext cx="82615" cy="3745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55880</xdr:colOff>
      <xdr:row>125</xdr:row>
      <xdr:rowOff>635</xdr:rowOff>
    </xdr:from>
    <xdr:to>
      <xdr:col>8</xdr:col>
      <xdr:colOff>176625</xdr:colOff>
      <xdr:row>125</xdr:row>
      <xdr:rowOff>56813</xdr:rowOff>
    </xdr:to>
    <xdr:sp macro="" textlink="">
      <xdr:nvSpPr>
        <xdr:cNvPr id="12" name="Rectangle 87">
          <a:extLst>
            <a:ext uri="{FF2B5EF4-FFF2-40B4-BE49-F238E27FC236}">
              <a16:creationId xmlns:a16="http://schemas.microsoft.com/office/drawing/2014/main" id="{56CBA0FC-1DBB-CEC0-492F-46EB435835C0}"/>
            </a:ext>
          </a:extLst>
        </xdr:cNvPr>
        <xdr:cNvSpPr>
          <a:spLocks noChangeArrowheads="1"/>
        </xdr:cNvSpPr>
      </xdr:nvSpPr>
      <xdr:spPr bwMode="auto">
        <a:xfrm>
          <a:off x="5066030" y="25940385"/>
          <a:ext cx="82615" cy="3745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11</xdr:col>
      <xdr:colOff>0</xdr:colOff>
      <xdr:row>132</xdr:row>
      <xdr:rowOff>31115</xdr:rowOff>
    </xdr:from>
    <xdr:to>
      <xdr:col>11</xdr:col>
      <xdr:colOff>956138</xdr:colOff>
      <xdr:row>133</xdr:row>
      <xdr:rowOff>85859</xdr:rowOff>
    </xdr:to>
    <xdr:sp macro="" textlink="">
      <xdr:nvSpPr>
        <xdr:cNvPr id="13" name="Rectangle 89">
          <a:extLst>
            <a:ext uri="{FF2B5EF4-FFF2-40B4-BE49-F238E27FC236}">
              <a16:creationId xmlns:a16="http://schemas.microsoft.com/office/drawing/2014/main" id="{02EA0D67-D13A-B220-66D8-5A77C5BF02CD}"/>
            </a:ext>
          </a:extLst>
        </xdr:cNvPr>
        <xdr:cNvSpPr>
          <a:spLocks noChangeArrowheads="1"/>
        </xdr:cNvSpPr>
      </xdr:nvSpPr>
      <xdr:spPr bwMode="auto">
        <a:xfrm>
          <a:off x="6915150" y="28047315"/>
          <a:ext cx="626836" cy="283664"/>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strike="noStrike">
              <a:solidFill>
                <a:srgbClr val="000000"/>
              </a:solidFill>
              <a:latin typeface="ＭＳ Ｐゴシック"/>
              <a:ea typeface="ＭＳ Ｐゴシック"/>
            </a:rPr>
            <a:t>＝</a:t>
          </a:r>
        </a:p>
      </xdr:txBody>
    </xdr:sp>
    <xdr:clientData/>
  </xdr:twoCellAnchor>
  <xdr:twoCellAnchor>
    <xdr:from>
      <xdr:col>16</xdr:col>
      <xdr:colOff>49167</xdr:colOff>
      <xdr:row>55</xdr:row>
      <xdr:rowOff>22225</xdr:rowOff>
    </xdr:from>
    <xdr:to>
      <xdr:col>16</xdr:col>
      <xdr:colOff>612475</xdr:colOff>
      <xdr:row>56</xdr:row>
      <xdr:rowOff>127556</xdr:rowOff>
    </xdr:to>
    <xdr:sp macro="" textlink="">
      <xdr:nvSpPr>
        <xdr:cNvPr id="14" name="Rectangle 54">
          <a:extLst>
            <a:ext uri="{FF2B5EF4-FFF2-40B4-BE49-F238E27FC236}">
              <a16:creationId xmlns:a16="http://schemas.microsoft.com/office/drawing/2014/main" id="{C8E71FAA-9886-1655-8306-DCC871F87513}"/>
            </a:ext>
          </a:extLst>
        </xdr:cNvPr>
        <xdr:cNvSpPr>
          <a:spLocks noChangeArrowheads="1"/>
        </xdr:cNvSpPr>
      </xdr:nvSpPr>
      <xdr:spPr bwMode="auto">
        <a:xfrm>
          <a:off x="10088517" y="10931525"/>
          <a:ext cx="379758" cy="320831"/>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ク</a:t>
          </a:r>
        </a:p>
      </xdr:txBody>
    </xdr:sp>
    <xdr:clientData/>
  </xdr:twoCellAnchor>
  <xdr:twoCellAnchor>
    <xdr:from>
      <xdr:col>7</xdr:col>
      <xdr:colOff>47625</xdr:colOff>
      <xdr:row>132</xdr:row>
      <xdr:rowOff>29845</xdr:rowOff>
    </xdr:from>
    <xdr:to>
      <xdr:col>7</xdr:col>
      <xdr:colOff>355108</xdr:colOff>
      <xdr:row>133</xdr:row>
      <xdr:rowOff>89175</xdr:rowOff>
    </xdr:to>
    <xdr:sp macro="" textlink="">
      <xdr:nvSpPr>
        <xdr:cNvPr id="15" name="Rectangle 52">
          <a:extLst>
            <a:ext uri="{FF2B5EF4-FFF2-40B4-BE49-F238E27FC236}">
              <a16:creationId xmlns:a16="http://schemas.microsoft.com/office/drawing/2014/main" id="{C0D016EE-F0DB-15CC-5AE6-CCB46B664D95}"/>
            </a:ext>
          </a:extLst>
        </xdr:cNvPr>
        <xdr:cNvSpPr>
          <a:spLocks noChangeArrowheads="1"/>
        </xdr:cNvSpPr>
      </xdr:nvSpPr>
      <xdr:spPr bwMode="auto">
        <a:xfrm>
          <a:off x="4429125" y="28046045"/>
          <a:ext cx="209350" cy="287964"/>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10</xdr:col>
      <xdr:colOff>23495</xdr:colOff>
      <xdr:row>132</xdr:row>
      <xdr:rowOff>635</xdr:rowOff>
    </xdr:from>
    <xdr:to>
      <xdr:col>10</xdr:col>
      <xdr:colOff>539032</xdr:colOff>
      <xdr:row>133</xdr:row>
      <xdr:rowOff>867</xdr:rowOff>
    </xdr:to>
    <xdr:sp macro="" textlink="">
      <xdr:nvSpPr>
        <xdr:cNvPr id="16" name="Rectangle 59">
          <a:extLst>
            <a:ext uri="{FF2B5EF4-FFF2-40B4-BE49-F238E27FC236}">
              <a16:creationId xmlns:a16="http://schemas.microsoft.com/office/drawing/2014/main" id="{BCB6EFB4-09C8-7097-5408-2E1BDBFCA5EC}"/>
            </a:ext>
          </a:extLst>
        </xdr:cNvPr>
        <xdr:cNvSpPr>
          <a:spLocks noChangeArrowheads="1"/>
        </xdr:cNvSpPr>
      </xdr:nvSpPr>
      <xdr:spPr bwMode="auto">
        <a:xfrm>
          <a:off x="6303645" y="28029535"/>
          <a:ext cx="343691" cy="24788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ト</a:t>
          </a:r>
        </a:p>
      </xdr:txBody>
    </xdr:sp>
    <xdr:clientData/>
  </xdr:twoCellAnchor>
  <xdr:twoCellAnchor>
    <xdr:from>
      <xdr:col>9</xdr:col>
      <xdr:colOff>56515</xdr:colOff>
      <xdr:row>132</xdr:row>
      <xdr:rowOff>46355</xdr:rowOff>
    </xdr:from>
    <xdr:to>
      <xdr:col>9</xdr:col>
      <xdr:colOff>271632</xdr:colOff>
      <xdr:row>133</xdr:row>
      <xdr:rowOff>59981</xdr:rowOff>
    </xdr:to>
    <xdr:sp macro="" textlink="">
      <xdr:nvSpPr>
        <xdr:cNvPr id="17" name="Rectangle 73">
          <a:extLst>
            <a:ext uri="{FF2B5EF4-FFF2-40B4-BE49-F238E27FC236}">
              <a16:creationId xmlns:a16="http://schemas.microsoft.com/office/drawing/2014/main" id="{8FA9019F-8079-9C4D-3B33-B489D77DDBD4}"/>
            </a:ext>
          </a:extLst>
        </xdr:cNvPr>
        <xdr:cNvSpPr>
          <a:spLocks noChangeArrowheads="1"/>
        </xdr:cNvSpPr>
      </xdr:nvSpPr>
      <xdr:spPr bwMode="auto">
        <a:xfrm>
          <a:off x="5695315" y="28062555"/>
          <a:ext cx="143411" cy="254970"/>
        </a:xfrm>
        <a:prstGeom prst="rect">
          <a:avLst/>
        </a:prstGeom>
        <a:noFill/>
        <a:ln w="9525">
          <a:noFill/>
          <a:miter lim="800000"/>
          <a:headEnd/>
          <a:tailEnd/>
        </a:ln>
      </xdr:spPr>
      <xdr:txBody>
        <a:bodyPr vertOverflow="clip" wrap="square" lIns="36576" tIns="22860" rIns="0" bIns="0" anchor="t" upright="1"/>
        <a:lstStyle/>
        <a:p>
          <a:pPr algn="l" rtl="0">
            <a:lnSpc>
              <a:spcPts val="2000"/>
            </a:lnSpc>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18</xdr:col>
      <xdr:colOff>82188</xdr:colOff>
      <xdr:row>107</xdr:row>
      <xdr:rowOff>3082</xdr:rowOff>
    </xdr:from>
    <xdr:to>
      <xdr:col>18</xdr:col>
      <xdr:colOff>751787</xdr:colOff>
      <xdr:row>108</xdr:row>
      <xdr:rowOff>77</xdr:rowOff>
    </xdr:to>
    <xdr:sp macro="" textlink="">
      <xdr:nvSpPr>
        <xdr:cNvPr id="18" name="Rectangle 77">
          <a:extLst>
            <a:ext uri="{FF2B5EF4-FFF2-40B4-BE49-F238E27FC236}">
              <a16:creationId xmlns:a16="http://schemas.microsoft.com/office/drawing/2014/main" id="{F8463BA3-BF55-8D21-2D12-F76FEEBFBFCB}"/>
            </a:ext>
          </a:extLst>
        </xdr:cNvPr>
        <xdr:cNvSpPr>
          <a:spLocks noChangeArrowheads="1"/>
        </xdr:cNvSpPr>
      </xdr:nvSpPr>
      <xdr:spPr bwMode="auto">
        <a:xfrm>
          <a:off x="11372488" y="21313682"/>
          <a:ext cx="446399" cy="23194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シ’</a:t>
          </a:r>
        </a:p>
      </xdr:txBody>
    </xdr:sp>
    <xdr:clientData/>
  </xdr:twoCellAnchor>
  <xdr:twoCellAnchor>
    <xdr:from>
      <xdr:col>10</xdr:col>
      <xdr:colOff>23495</xdr:colOff>
      <xdr:row>118</xdr:row>
      <xdr:rowOff>24129</xdr:rowOff>
    </xdr:from>
    <xdr:to>
      <xdr:col>10</xdr:col>
      <xdr:colOff>540460</xdr:colOff>
      <xdr:row>119</xdr:row>
      <xdr:rowOff>801</xdr:rowOff>
    </xdr:to>
    <xdr:sp macro="" textlink="">
      <xdr:nvSpPr>
        <xdr:cNvPr id="19" name="Rectangle 84">
          <a:extLst>
            <a:ext uri="{FF2B5EF4-FFF2-40B4-BE49-F238E27FC236}">
              <a16:creationId xmlns:a16="http://schemas.microsoft.com/office/drawing/2014/main" id="{F4E38D27-CC9E-BBE0-1377-D49B2A701F88}"/>
            </a:ext>
          </a:extLst>
        </xdr:cNvPr>
        <xdr:cNvSpPr>
          <a:spLocks noChangeArrowheads="1"/>
        </xdr:cNvSpPr>
      </xdr:nvSpPr>
      <xdr:spPr bwMode="auto">
        <a:xfrm>
          <a:off x="6303645" y="23747729"/>
          <a:ext cx="344643" cy="24985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タ</a:t>
          </a:r>
        </a:p>
      </xdr:txBody>
    </xdr:sp>
    <xdr:clientData/>
  </xdr:twoCellAnchor>
  <xdr:twoCellAnchor>
    <xdr:from>
      <xdr:col>8</xdr:col>
      <xdr:colOff>55880</xdr:colOff>
      <xdr:row>125</xdr:row>
      <xdr:rowOff>635</xdr:rowOff>
    </xdr:from>
    <xdr:to>
      <xdr:col>8</xdr:col>
      <xdr:colOff>201834</xdr:colOff>
      <xdr:row>125</xdr:row>
      <xdr:rowOff>56813</xdr:rowOff>
    </xdr:to>
    <xdr:sp macro="" textlink="">
      <xdr:nvSpPr>
        <xdr:cNvPr id="20" name="Rectangle 85">
          <a:extLst>
            <a:ext uri="{FF2B5EF4-FFF2-40B4-BE49-F238E27FC236}">
              <a16:creationId xmlns:a16="http://schemas.microsoft.com/office/drawing/2014/main" id="{C08E6CB5-A159-0339-7243-4E40C855B92E}"/>
            </a:ext>
          </a:extLst>
        </xdr:cNvPr>
        <xdr:cNvSpPr>
          <a:spLocks noChangeArrowheads="1"/>
        </xdr:cNvSpPr>
      </xdr:nvSpPr>
      <xdr:spPr bwMode="auto">
        <a:xfrm>
          <a:off x="5066030" y="25940385"/>
          <a:ext cx="99514" cy="3745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55880</xdr:colOff>
      <xdr:row>125</xdr:row>
      <xdr:rowOff>635</xdr:rowOff>
    </xdr:from>
    <xdr:to>
      <xdr:col>8</xdr:col>
      <xdr:colOff>201834</xdr:colOff>
      <xdr:row>125</xdr:row>
      <xdr:rowOff>56813</xdr:rowOff>
    </xdr:to>
    <xdr:sp macro="" textlink="">
      <xdr:nvSpPr>
        <xdr:cNvPr id="21" name="Rectangle 86">
          <a:extLst>
            <a:ext uri="{FF2B5EF4-FFF2-40B4-BE49-F238E27FC236}">
              <a16:creationId xmlns:a16="http://schemas.microsoft.com/office/drawing/2014/main" id="{9063EDE9-8DD8-0C5A-14BB-305337AD43F7}"/>
            </a:ext>
          </a:extLst>
        </xdr:cNvPr>
        <xdr:cNvSpPr>
          <a:spLocks noChangeArrowheads="1"/>
        </xdr:cNvSpPr>
      </xdr:nvSpPr>
      <xdr:spPr bwMode="auto">
        <a:xfrm>
          <a:off x="5066030" y="25940385"/>
          <a:ext cx="99514" cy="3745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59054</xdr:colOff>
      <xdr:row>125</xdr:row>
      <xdr:rowOff>635</xdr:rowOff>
    </xdr:from>
    <xdr:to>
      <xdr:col>8</xdr:col>
      <xdr:colOff>801337</xdr:colOff>
      <xdr:row>126</xdr:row>
      <xdr:rowOff>25551</xdr:rowOff>
    </xdr:to>
    <xdr:sp macro="" textlink="">
      <xdr:nvSpPr>
        <xdr:cNvPr id="22" name="Rectangle 87">
          <a:extLst>
            <a:ext uri="{FF2B5EF4-FFF2-40B4-BE49-F238E27FC236}">
              <a16:creationId xmlns:a16="http://schemas.microsoft.com/office/drawing/2014/main" id="{05E77AB7-BBFF-900B-8A18-41C0C8BABAF6}"/>
            </a:ext>
          </a:extLst>
        </xdr:cNvPr>
        <xdr:cNvSpPr>
          <a:spLocks noChangeArrowheads="1"/>
        </xdr:cNvSpPr>
      </xdr:nvSpPr>
      <xdr:spPr bwMode="auto">
        <a:xfrm>
          <a:off x="5069204" y="25940385"/>
          <a:ext cx="496952" cy="44401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16</xdr:col>
      <xdr:colOff>1270</xdr:colOff>
      <xdr:row>107</xdr:row>
      <xdr:rowOff>43815</xdr:rowOff>
    </xdr:from>
    <xdr:to>
      <xdr:col>16</xdr:col>
      <xdr:colOff>548170</xdr:colOff>
      <xdr:row>107</xdr:row>
      <xdr:rowOff>235758</xdr:rowOff>
    </xdr:to>
    <xdr:sp macro="" textlink="">
      <xdr:nvSpPr>
        <xdr:cNvPr id="23" name="Rectangle 55">
          <a:extLst>
            <a:ext uri="{FF2B5EF4-FFF2-40B4-BE49-F238E27FC236}">
              <a16:creationId xmlns:a16="http://schemas.microsoft.com/office/drawing/2014/main" id="{46FB6371-524D-7C67-3DE8-2479F235B655}"/>
            </a:ext>
          </a:extLst>
        </xdr:cNvPr>
        <xdr:cNvSpPr>
          <a:spLocks noChangeArrowheads="1"/>
        </xdr:cNvSpPr>
      </xdr:nvSpPr>
      <xdr:spPr bwMode="auto">
        <a:xfrm>
          <a:off x="10059670" y="21341715"/>
          <a:ext cx="364600" cy="20473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サ</a:t>
          </a:r>
        </a:p>
      </xdr:txBody>
    </xdr:sp>
    <xdr:clientData/>
  </xdr:twoCellAnchor>
  <xdr:twoCellAnchor>
    <xdr:from>
      <xdr:col>4</xdr:col>
      <xdr:colOff>40639</xdr:colOff>
      <xdr:row>136</xdr:row>
      <xdr:rowOff>19049</xdr:rowOff>
    </xdr:from>
    <xdr:to>
      <xdr:col>4</xdr:col>
      <xdr:colOff>726496</xdr:colOff>
      <xdr:row>137</xdr:row>
      <xdr:rowOff>40477</xdr:rowOff>
    </xdr:to>
    <xdr:sp macro="" textlink="">
      <xdr:nvSpPr>
        <xdr:cNvPr id="24" name="Rectangle 61">
          <a:extLst>
            <a:ext uri="{FF2B5EF4-FFF2-40B4-BE49-F238E27FC236}">
              <a16:creationId xmlns:a16="http://schemas.microsoft.com/office/drawing/2014/main" id="{C4AD8153-4051-0D2F-64F0-28C8C8D9711B}"/>
            </a:ext>
          </a:extLst>
        </xdr:cNvPr>
        <xdr:cNvSpPr>
          <a:spLocks noChangeArrowheads="1"/>
        </xdr:cNvSpPr>
      </xdr:nvSpPr>
      <xdr:spPr bwMode="auto">
        <a:xfrm>
          <a:off x="2542539" y="29089349"/>
          <a:ext cx="457238" cy="31988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テ</a:t>
          </a:r>
        </a:p>
      </xdr:txBody>
    </xdr:sp>
    <xdr:clientData/>
  </xdr:twoCellAnchor>
  <xdr:twoCellAnchor>
    <xdr:from>
      <xdr:col>4</xdr:col>
      <xdr:colOff>50164</xdr:colOff>
      <xdr:row>137</xdr:row>
      <xdr:rowOff>16509</xdr:rowOff>
    </xdr:from>
    <xdr:to>
      <xdr:col>4</xdr:col>
      <xdr:colOff>714772</xdr:colOff>
      <xdr:row>137</xdr:row>
      <xdr:rowOff>301802</xdr:rowOff>
    </xdr:to>
    <xdr:sp macro="" textlink="">
      <xdr:nvSpPr>
        <xdr:cNvPr id="25" name="Rectangle 62">
          <a:extLst>
            <a:ext uri="{FF2B5EF4-FFF2-40B4-BE49-F238E27FC236}">
              <a16:creationId xmlns:a16="http://schemas.microsoft.com/office/drawing/2014/main" id="{61B25BCD-1A10-4654-EB77-9C63C62B0845}"/>
            </a:ext>
          </a:extLst>
        </xdr:cNvPr>
        <xdr:cNvSpPr>
          <a:spLocks noChangeArrowheads="1"/>
        </xdr:cNvSpPr>
      </xdr:nvSpPr>
      <xdr:spPr bwMode="auto">
        <a:xfrm>
          <a:off x="2545714" y="29391609"/>
          <a:ext cx="443072" cy="28529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52</xdr:row>
      <xdr:rowOff>0</xdr:rowOff>
    </xdr:from>
    <xdr:to>
      <xdr:col>8</xdr:col>
      <xdr:colOff>179094</xdr:colOff>
      <xdr:row>52</xdr:row>
      <xdr:rowOff>2823</xdr:rowOff>
    </xdr:to>
    <xdr:sp macro="" textlink="">
      <xdr:nvSpPr>
        <xdr:cNvPr id="2" name="Rectangle 16">
          <a:extLst>
            <a:ext uri="{FF2B5EF4-FFF2-40B4-BE49-F238E27FC236}">
              <a16:creationId xmlns:a16="http://schemas.microsoft.com/office/drawing/2014/main" id="{FE966D4F-643F-6BA2-769F-F9C189B38740}"/>
            </a:ext>
          </a:extLst>
        </xdr:cNvPr>
        <xdr:cNvSpPr>
          <a:spLocks noChangeArrowheads="1"/>
        </xdr:cNvSpPr>
      </xdr:nvSpPr>
      <xdr:spPr bwMode="auto">
        <a:xfrm>
          <a:off x="5029200" y="10277475"/>
          <a:ext cx="124703" cy="282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キ’’</a:t>
          </a:r>
        </a:p>
      </xdr:txBody>
    </xdr:sp>
    <xdr:clientData/>
  </xdr:twoCellAnchor>
  <xdr:twoCellAnchor>
    <xdr:from>
      <xdr:col>7</xdr:col>
      <xdr:colOff>50165</xdr:colOff>
      <xdr:row>132</xdr:row>
      <xdr:rowOff>29845</xdr:rowOff>
    </xdr:from>
    <xdr:to>
      <xdr:col>7</xdr:col>
      <xdr:colOff>513149</xdr:colOff>
      <xdr:row>133</xdr:row>
      <xdr:rowOff>87183</xdr:rowOff>
    </xdr:to>
    <xdr:sp macro="" textlink="">
      <xdr:nvSpPr>
        <xdr:cNvPr id="3" name="Rectangle 52">
          <a:extLst>
            <a:ext uri="{FF2B5EF4-FFF2-40B4-BE49-F238E27FC236}">
              <a16:creationId xmlns:a16="http://schemas.microsoft.com/office/drawing/2014/main" id="{80ED352A-7E8D-8F1E-A2F4-138F5C8297F9}"/>
            </a:ext>
          </a:extLst>
        </xdr:cNvPr>
        <xdr:cNvSpPr>
          <a:spLocks noChangeArrowheads="1"/>
        </xdr:cNvSpPr>
      </xdr:nvSpPr>
      <xdr:spPr bwMode="auto">
        <a:xfrm>
          <a:off x="4428490" y="27087195"/>
          <a:ext cx="313945" cy="285852"/>
        </a:xfrm>
        <a:prstGeom prst="rect">
          <a:avLst/>
        </a:prstGeom>
        <a:noFill/>
        <a:ln w="9525">
          <a:noFill/>
          <a:miter lim="800000"/>
          <a:headEnd/>
          <a:tailEnd/>
        </a:ln>
      </xdr:spPr>
      <xdr:txBody>
        <a:bodyPr vertOverflow="clip" wrap="square" lIns="36576" tIns="22860" rIns="0" bIns="0" anchor="t" upright="1"/>
        <a:lstStyle/>
        <a:p>
          <a:pPr algn="l" rtl="0">
            <a:lnSpc>
              <a:spcPts val="2100"/>
            </a:lnSpc>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10</xdr:col>
      <xdr:colOff>2540</xdr:colOff>
      <xdr:row>132</xdr:row>
      <xdr:rowOff>28575</xdr:rowOff>
    </xdr:from>
    <xdr:to>
      <xdr:col>10</xdr:col>
      <xdr:colOff>286028</xdr:colOff>
      <xdr:row>132</xdr:row>
      <xdr:rowOff>204759</xdr:rowOff>
    </xdr:to>
    <xdr:sp macro="" textlink="">
      <xdr:nvSpPr>
        <xdr:cNvPr id="4" name="Rectangle 59">
          <a:extLst>
            <a:ext uri="{FF2B5EF4-FFF2-40B4-BE49-F238E27FC236}">
              <a16:creationId xmlns:a16="http://schemas.microsoft.com/office/drawing/2014/main" id="{CF1D25B1-7BC7-49AB-B261-AED7B44E0726}"/>
            </a:ext>
          </a:extLst>
        </xdr:cNvPr>
        <xdr:cNvSpPr>
          <a:spLocks noChangeArrowheads="1"/>
        </xdr:cNvSpPr>
      </xdr:nvSpPr>
      <xdr:spPr bwMode="auto">
        <a:xfrm>
          <a:off x="6289040" y="27085925"/>
          <a:ext cx="188992" cy="11745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ト</a:t>
          </a:r>
        </a:p>
      </xdr:txBody>
    </xdr:sp>
    <xdr:clientData/>
  </xdr:twoCellAnchor>
  <xdr:twoCellAnchor>
    <xdr:from>
      <xdr:col>10</xdr:col>
      <xdr:colOff>2540</xdr:colOff>
      <xdr:row>133</xdr:row>
      <xdr:rowOff>635</xdr:rowOff>
    </xdr:from>
    <xdr:to>
      <xdr:col>10</xdr:col>
      <xdr:colOff>286474</xdr:colOff>
      <xdr:row>134</xdr:row>
      <xdr:rowOff>58594</xdr:rowOff>
    </xdr:to>
    <xdr:sp macro="" textlink="">
      <xdr:nvSpPr>
        <xdr:cNvPr id="5" name="Rectangle 60">
          <a:extLst>
            <a:ext uri="{FF2B5EF4-FFF2-40B4-BE49-F238E27FC236}">
              <a16:creationId xmlns:a16="http://schemas.microsoft.com/office/drawing/2014/main" id="{35B919CA-E6CC-8025-C8D4-896F9842BF79}"/>
            </a:ext>
          </a:extLst>
        </xdr:cNvPr>
        <xdr:cNvSpPr>
          <a:spLocks noChangeArrowheads="1"/>
        </xdr:cNvSpPr>
      </xdr:nvSpPr>
      <xdr:spPr bwMode="auto">
        <a:xfrm>
          <a:off x="6289040" y="27318335"/>
          <a:ext cx="189289" cy="28683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ナ</a:t>
          </a:r>
        </a:p>
      </xdr:txBody>
    </xdr:sp>
    <xdr:clientData/>
  </xdr:twoCellAnchor>
  <xdr:twoCellAnchor>
    <xdr:from>
      <xdr:col>9</xdr:col>
      <xdr:colOff>1270</xdr:colOff>
      <xdr:row>132</xdr:row>
      <xdr:rowOff>45720</xdr:rowOff>
    </xdr:from>
    <xdr:to>
      <xdr:col>9</xdr:col>
      <xdr:colOff>402760</xdr:colOff>
      <xdr:row>133</xdr:row>
      <xdr:rowOff>152157</xdr:rowOff>
    </xdr:to>
    <xdr:sp macro="" textlink="">
      <xdr:nvSpPr>
        <xdr:cNvPr id="6" name="Rectangle 73">
          <a:extLst>
            <a:ext uri="{FF2B5EF4-FFF2-40B4-BE49-F238E27FC236}">
              <a16:creationId xmlns:a16="http://schemas.microsoft.com/office/drawing/2014/main" id="{92B23AC7-CF95-527F-AEA4-25D67B25A917}"/>
            </a:ext>
          </a:extLst>
        </xdr:cNvPr>
        <xdr:cNvSpPr>
          <a:spLocks noChangeArrowheads="1"/>
        </xdr:cNvSpPr>
      </xdr:nvSpPr>
      <xdr:spPr bwMode="auto">
        <a:xfrm>
          <a:off x="5659120" y="27099895"/>
          <a:ext cx="267660" cy="322376"/>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17</xdr:col>
      <xdr:colOff>2540</xdr:colOff>
      <xdr:row>55</xdr:row>
      <xdr:rowOff>58420</xdr:rowOff>
    </xdr:from>
    <xdr:to>
      <xdr:col>17</xdr:col>
      <xdr:colOff>286028</xdr:colOff>
      <xdr:row>55</xdr:row>
      <xdr:rowOff>150271</xdr:rowOff>
    </xdr:to>
    <xdr:sp macro="" textlink="">
      <xdr:nvSpPr>
        <xdr:cNvPr id="7" name="Rectangle 74">
          <a:extLst>
            <a:ext uri="{FF2B5EF4-FFF2-40B4-BE49-F238E27FC236}">
              <a16:creationId xmlns:a16="http://schemas.microsoft.com/office/drawing/2014/main" id="{498C50F0-2ED2-99C6-4BF7-179B289BE308}"/>
            </a:ext>
          </a:extLst>
        </xdr:cNvPr>
        <xdr:cNvSpPr>
          <a:spLocks noChangeArrowheads="1"/>
        </xdr:cNvSpPr>
      </xdr:nvSpPr>
      <xdr:spPr bwMode="auto">
        <a:xfrm>
          <a:off x="10689590" y="10802620"/>
          <a:ext cx="188992" cy="6440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ケ</a:t>
          </a:r>
        </a:p>
      </xdr:txBody>
    </xdr:sp>
    <xdr:clientData/>
  </xdr:twoCellAnchor>
  <xdr:twoCellAnchor>
    <xdr:from>
      <xdr:col>18</xdr:col>
      <xdr:colOff>173809</xdr:colOff>
      <xdr:row>55</xdr:row>
      <xdr:rowOff>96883</xdr:rowOff>
    </xdr:from>
    <xdr:to>
      <xdr:col>18</xdr:col>
      <xdr:colOff>974774</xdr:colOff>
      <xdr:row>56</xdr:row>
      <xdr:rowOff>23192</xdr:rowOff>
    </xdr:to>
    <xdr:sp macro="" textlink="">
      <xdr:nvSpPr>
        <xdr:cNvPr id="8" name="Rectangle 75">
          <a:extLst>
            <a:ext uri="{FF2B5EF4-FFF2-40B4-BE49-F238E27FC236}">
              <a16:creationId xmlns:a16="http://schemas.microsoft.com/office/drawing/2014/main" id="{B0213359-7EA4-EAC3-D6D9-99AA2BD26690}"/>
            </a:ext>
          </a:extLst>
        </xdr:cNvPr>
        <xdr:cNvSpPr>
          <a:spLocks noChangeArrowheads="1"/>
        </xdr:cNvSpPr>
      </xdr:nvSpPr>
      <xdr:spPr bwMode="auto">
        <a:xfrm>
          <a:off x="11432359" y="10831558"/>
          <a:ext cx="510290" cy="205179"/>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100" b="0" i="0" strike="noStrike">
              <a:solidFill>
                <a:srgbClr val="000000"/>
              </a:solidFill>
              <a:latin typeface="ＭＳ Ｐゴシック"/>
              <a:ea typeface="ＭＳ Ｐゴシック"/>
            </a:rPr>
            <a:t>ケ’</a:t>
          </a:r>
        </a:p>
      </xdr:txBody>
    </xdr:sp>
    <xdr:clientData/>
  </xdr:twoCellAnchor>
  <xdr:twoCellAnchor>
    <xdr:from>
      <xdr:col>17</xdr:col>
      <xdr:colOff>2540</xdr:colOff>
      <xdr:row>107</xdr:row>
      <xdr:rowOff>2540</xdr:rowOff>
    </xdr:from>
    <xdr:to>
      <xdr:col>17</xdr:col>
      <xdr:colOff>286474</xdr:colOff>
      <xdr:row>108</xdr:row>
      <xdr:rowOff>571</xdr:rowOff>
    </xdr:to>
    <xdr:sp macro="" textlink="">
      <xdr:nvSpPr>
        <xdr:cNvPr id="9" name="Rectangle 76">
          <a:extLst>
            <a:ext uri="{FF2B5EF4-FFF2-40B4-BE49-F238E27FC236}">
              <a16:creationId xmlns:a16="http://schemas.microsoft.com/office/drawing/2014/main" id="{2249069C-AAED-EDE7-3F20-EF627E62DD4B}"/>
            </a:ext>
          </a:extLst>
        </xdr:cNvPr>
        <xdr:cNvSpPr>
          <a:spLocks noChangeArrowheads="1"/>
        </xdr:cNvSpPr>
      </xdr:nvSpPr>
      <xdr:spPr bwMode="auto">
        <a:xfrm>
          <a:off x="10689590" y="20319365"/>
          <a:ext cx="189289" cy="23615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シ</a:t>
          </a:r>
        </a:p>
      </xdr:txBody>
    </xdr:sp>
    <xdr:clientData/>
  </xdr:twoCellAnchor>
  <xdr:twoCellAnchor>
    <xdr:from>
      <xdr:col>18</xdr:col>
      <xdr:colOff>57785</xdr:colOff>
      <xdr:row>107</xdr:row>
      <xdr:rowOff>2540</xdr:rowOff>
    </xdr:from>
    <xdr:to>
      <xdr:col>18</xdr:col>
      <xdr:colOff>976318</xdr:colOff>
      <xdr:row>109</xdr:row>
      <xdr:rowOff>50076</xdr:rowOff>
    </xdr:to>
    <xdr:sp macro="" textlink="">
      <xdr:nvSpPr>
        <xdr:cNvPr id="10" name="Rectangle 77">
          <a:extLst>
            <a:ext uri="{FF2B5EF4-FFF2-40B4-BE49-F238E27FC236}">
              <a16:creationId xmlns:a16="http://schemas.microsoft.com/office/drawing/2014/main" id="{81695AE3-91F0-F336-3E94-B3C37C94352C}"/>
            </a:ext>
          </a:extLst>
        </xdr:cNvPr>
        <xdr:cNvSpPr>
          <a:spLocks noChangeArrowheads="1"/>
        </xdr:cNvSpPr>
      </xdr:nvSpPr>
      <xdr:spPr bwMode="auto">
        <a:xfrm>
          <a:off x="11354435" y="20319365"/>
          <a:ext cx="588455" cy="425550"/>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100" b="0" i="0" strike="noStrike">
              <a:solidFill>
                <a:srgbClr val="000000"/>
              </a:solidFill>
              <a:latin typeface="ＭＳ Ｐゴシック"/>
              <a:ea typeface="ＭＳ Ｐゴシック"/>
            </a:rPr>
            <a:t>シ’</a:t>
          </a:r>
        </a:p>
      </xdr:txBody>
    </xdr:sp>
    <xdr:clientData/>
  </xdr:twoCellAnchor>
  <xdr:twoCellAnchor>
    <xdr:from>
      <xdr:col>8</xdr:col>
      <xdr:colOff>2540</xdr:colOff>
      <xdr:row>125</xdr:row>
      <xdr:rowOff>22860</xdr:rowOff>
    </xdr:from>
    <xdr:to>
      <xdr:col>8</xdr:col>
      <xdr:colOff>308376</xdr:colOff>
      <xdr:row>125</xdr:row>
      <xdr:rowOff>88128</xdr:rowOff>
    </xdr:to>
    <xdr:sp macro="" textlink="">
      <xdr:nvSpPr>
        <xdr:cNvPr id="11" name="Rectangle 85">
          <a:extLst>
            <a:ext uri="{FF2B5EF4-FFF2-40B4-BE49-F238E27FC236}">
              <a16:creationId xmlns:a16="http://schemas.microsoft.com/office/drawing/2014/main" id="{0FEF9E5A-CE06-6161-B2FC-65D1C676856D}"/>
            </a:ext>
          </a:extLst>
        </xdr:cNvPr>
        <xdr:cNvSpPr>
          <a:spLocks noChangeArrowheads="1"/>
        </xdr:cNvSpPr>
      </xdr:nvSpPr>
      <xdr:spPr bwMode="auto">
        <a:xfrm>
          <a:off x="5031740" y="24991060"/>
          <a:ext cx="205971" cy="4351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2540</xdr:colOff>
      <xdr:row>125</xdr:row>
      <xdr:rowOff>22860</xdr:rowOff>
    </xdr:from>
    <xdr:to>
      <xdr:col>8</xdr:col>
      <xdr:colOff>308376</xdr:colOff>
      <xdr:row>125</xdr:row>
      <xdr:rowOff>88128</xdr:rowOff>
    </xdr:to>
    <xdr:sp macro="" textlink="">
      <xdr:nvSpPr>
        <xdr:cNvPr id="12" name="Rectangle 86">
          <a:extLst>
            <a:ext uri="{FF2B5EF4-FFF2-40B4-BE49-F238E27FC236}">
              <a16:creationId xmlns:a16="http://schemas.microsoft.com/office/drawing/2014/main" id="{CE664FCF-CCBC-5CF0-1065-C63AD63B9694}"/>
            </a:ext>
          </a:extLst>
        </xdr:cNvPr>
        <xdr:cNvSpPr>
          <a:spLocks noChangeArrowheads="1"/>
        </xdr:cNvSpPr>
      </xdr:nvSpPr>
      <xdr:spPr bwMode="auto">
        <a:xfrm>
          <a:off x="5031740" y="24991060"/>
          <a:ext cx="205971" cy="4351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2540</xdr:colOff>
      <xdr:row>125</xdr:row>
      <xdr:rowOff>22860</xdr:rowOff>
    </xdr:from>
    <xdr:to>
      <xdr:col>8</xdr:col>
      <xdr:colOff>308376</xdr:colOff>
      <xdr:row>125</xdr:row>
      <xdr:rowOff>88128</xdr:rowOff>
    </xdr:to>
    <xdr:sp macro="" textlink="">
      <xdr:nvSpPr>
        <xdr:cNvPr id="13" name="Rectangle 87">
          <a:extLst>
            <a:ext uri="{FF2B5EF4-FFF2-40B4-BE49-F238E27FC236}">
              <a16:creationId xmlns:a16="http://schemas.microsoft.com/office/drawing/2014/main" id="{AED2C083-F69D-4AB9-8A8F-3B2954D7ECD7}"/>
            </a:ext>
          </a:extLst>
        </xdr:cNvPr>
        <xdr:cNvSpPr>
          <a:spLocks noChangeArrowheads="1"/>
        </xdr:cNvSpPr>
      </xdr:nvSpPr>
      <xdr:spPr bwMode="auto">
        <a:xfrm>
          <a:off x="5031740" y="24991060"/>
          <a:ext cx="205971" cy="4351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11</xdr:col>
      <xdr:colOff>1270</xdr:colOff>
      <xdr:row>132</xdr:row>
      <xdr:rowOff>41910</xdr:rowOff>
    </xdr:from>
    <xdr:to>
      <xdr:col>11</xdr:col>
      <xdr:colOff>289840</xdr:colOff>
      <xdr:row>133</xdr:row>
      <xdr:rowOff>69223</xdr:rowOff>
    </xdr:to>
    <xdr:sp macro="" textlink="">
      <xdr:nvSpPr>
        <xdr:cNvPr id="14" name="Rectangle 89">
          <a:extLst>
            <a:ext uri="{FF2B5EF4-FFF2-40B4-BE49-F238E27FC236}">
              <a16:creationId xmlns:a16="http://schemas.microsoft.com/office/drawing/2014/main" id="{691EABAF-8CDF-1854-1FFC-6C3C20CD6233}"/>
            </a:ext>
          </a:extLst>
        </xdr:cNvPr>
        <xdr:cNvSpPr>
          <a:spLocks noChangeArrowheads="1"/>
        </xdr:cNvSpPr>
      </xdr:nvSpPr>
      <xdr:spPr bwMode="auto">
        <a:xfrm>
          <a:off x="6916420" y="27096085"/>
          <a:ext cx="192380" cy="268467"/>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strike="noStrike">
              <a:solidFill>
                <a:srgbClr val="000000"/>
              </a:solidFill>
              <a:latin typeface="ＭＳ Ｐゴシック"/>
              <a:ea typeface="ＭＳ Ｐゴシック"/>
            </a:rPr>
            <a:t>＝</a:t>
          </a:r>
        </a:p>
      </xdr:txBody>
    </xdr:sp>
    <xdr:clientData/>
  </xdr:twoCellAnchor>
  <xdr:twoCellAnchor>
    <xdr:from>
      <xdr:col>16</xdr:col>
      <xdr:colOff>1905</xdr:colOff>
      <xdr:row>55</xdr:row>
      <xdr:rowOff>34925</xdr:rowOff>
    </xdr:from>
    <xdr:to>
      <xdr:col>16</xdr:col>
      <xdr:colOff>824142</xdr:colOff>
      <xdr:row>56</xdr:row>
      <xdr:rowOff>85365</xdr:rowOff>
    </xdr:to>
    <xdr:sp macro="" textlink="">
      <xdr:nvSpPr>
        <xdr:cNvPr id="15" name="Rectangle 54">
          <a:extLst>
            <a:ext uri="{FF2B5EF4-FFF2-40B4-BE49-F238E27FC236}">
              <a16:creationId xmlns:a16="http://schemas.microsoft.com/office/drawing/2014/main" id="{D5455514-EDEA-D5B0-4B96-4596473577B8}"/>
            </a:ext>
          </a:extLst>
        </xdr:cNvPr>
        <xdr:cNvSpPr>
          <a:spLocks noChangeArrowheads="1"/>
        </xdr:cNvSpPr>
      </xdr:nvSpPr>
      <xdr:spPr bwMode="auto">
        <a:xfrm>
          <a:off x="10060305" y="10788650"/>
          <a:ext cx="550266" cy="29148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ク</a:t>
          </a:r>
        </a:p>
      </xdr:txBody>
    </xdr:sp>
    <xdr:clientData/>
  </xdr:twoCellAnchor>
  <xdr:twoCellAnchor>
    <xdr:from>
      <xdr:col>16</xdr:col>
      <xdr:colOff>1905</xdr:colOff>
      <xdr:row>107</xdr:row>
      <xdr:rowOff>2540</xdr:rowOff>
    </xdr:from>
    <xdr:to>
      <xdr:col>16</xdr:col>
      <xdr:colOff>627950</xdr:colOff>
      <xdr:row>109</xdr:row>
      <xdr:rowOff>2837</xdr:rowOff>
    </xdr:to>
    <xdr:sp macro="" textlink="">
      <xdr:nvSpPr>
        <xdr:cNvPr id="16" name="Rectangle 55">
          <a:extLst>
            <a:ext uri="{FF2B5EF4-FFF2-40B4-BE49-F238E27FC236}">
              <a16:creationId xmlns:a16="http://schemas.microsoft.com/office/drawing/2014/main" id="{456166AD-74C7-B0A1-ACFD-58DE9EE35435}"/>
            </a:ext>
          </a:extLst>
        </xdr:cNvPr>
        <xdr:cNvSpPr>
          <a:spLocks noChangeArrowheads="1"/>
        </xdr:cNvSpPr>
      </xdr:nvSpPr>
      <xdr:spPr bwMode="auto">
        <a:xfrm>
          <a:off x="10060305" y="20319365"/>
          <a:ext cx="417363" cy="368881"/>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サ</a:t>
          </a:r>
        </a:p>
      </xdr:txBody>
    </xdr:sp>
    <xdr:clientData/>
  </xdr:twoCellAnchor>
  <xdr:twoCellAnchor>
    <xdr:from>
      <xdr:col>7</xdr:col>
      <xdr:colOff>73025</xdr:colOff>
      <xdr:row>132</xdr:row>
      <xdr:rowOff>20320</xdr:rowOff>
    </xdr:from>
    <xdr:to>
      <xdr:col>7</xdr:col>
      <xdr:colOff>495590</xdr:colOff>
      <xdr:row>133</xdr:row>
      <xdr:rowOff>86764</xdr:rowOff>
    </xdr:to>
    <xdr:sp macro="" textlink="">
      <xdr:nvSpPr>
        <xdr:cNvPr id="17" name="Rectangle 52">
          <a:extLst>
            <a:ext uri="{FF2B5EF4-FFF2-40B4-BE49-F238E27FC236}">
              <a16:creationId xmlns:a16="http://schemas.microsoft.com/office/drawing/2014/main" id="{30256E29-DDE2-5F8B-9B5E-025DB0F4E95B}"/>
            </a:ext>
          </a:extLst>
        </xdr:cNvPr>
        <xdr:cNvSpPr>
          <a:spLocks noChangeArrowheads="1"/>
        </xdr:cNvSpPr>
      </xdr:nvSpPr>
      <xdr:spPr bwMode="auto">
        <a:xfrm>
          <a:off x="4445000" y="27080845"/>
          <a:ext cx="288060" cy="292053"/>
        </a:xfrm>
        <a:prstGeom prst="rect">
          <a:avLst/>
        </a:prstGeom>
        <a:noFill/>
        <a:ln w="9525">
          <a:noFill/>
          <a:miter lim="800000"/>
          <a:headEnd/>
          <a:tailEnd/>
        </a:ln>
      </xdr:spPr>
      <xdr:txBody>
        <a:bodyPr vertOverflow="clip" wrap="square" lIns="36576" tIns="22860" rIns="0" bIns="0" anchor="t" upright="1"/>
        <a:lstStyle/>
        <a:p>
          <a:pPr algn="l" rtl="0">
            <a:lnSpc>
              <a:spcPts val="2100"/>
            </a:lnSpc>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10</xdr:col>
      <xdr:colOff>2540</xdr:colOff>
      <xdr:row>132</xdr:row>
      <xdr:rowOff>41275</xdr:rowOff>
    </xdr:from>
    <xdr:to>
      <xdr:col>10</xdr:col>
      <xdr:colOff>815182</xdr:colOff>
      <xdr:row>133</xdr:row>
      <xdr:rowOff>42120</xdr:rowOff>
    </xdr:to>
    <xdr:sp macro="" textlink="">
      <xdr:nvSpPr>
        <xdr:cNvPr id="18" name="Rectangle 59">
          <a:extLst>
            <a:ext uri="{FF2B5EF4-FFF2-40B4-BE49-F238E27FC236}">
              <a16:creationId xmlns:a16="http://schemas.microsoft.com/office/drawing/2014/main" id="{F5DCDBF4-BCD0-2443-A813-032B1100E950}"/>
            </a:ext>
          </a:extLst>
        </xdr:cNvPr>
        <xdr:cNvSpPr>
          <a:spLocks noChangeArrowheads="1"/>
        </xdr:cNvSpPr>
      </xdr:nvSpPr>
      <xdr:spPr bwMode="auto">
        <a:xfrm>
          <a:off x="6289040" y="27095450"/>
          <a:ext cx="542820" cy="24849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ト</a:t>
          </a:r>
        </a:p>
      </xdr:txBody>
    </xdr:sp>
    <xdr:clientData/>
  </xdr:twoCellAnchor>
  <xdr:twoCellAnchor>
    <xdr:from>
      <xdr:col>9</xdr:col>
      <xdr:colOff>81915</xdr:colOff>
      <xdr:row>132</xdr:row>
      <xdr:rowOff>45720</xdr:rowOff>
    </xdr:from>
    <xdr:to>
      <xdr:col>9</xdr:col>
      <xdr:colOff>456324</xdr:colOff>
      <xdr:row>133</xdr:row>
      <xdr:rowOff>152157</xdr:rowOff>
    </xdr:to>
    <xdr:sp macro="" textlink="">
      <xdr:nvSpPr>
        <xdr:cNvPr id="19" name="Rectangle 73">
          <a:extLst>
            <a:ext uri="{FF2B5EF4-FFF2-40B4-BE49-F238E27FC236}">
              <a16:creationId xmlns:a16="http://schemas.microsoft.com/office/drawing/2014/main" id="{5D4BF9E5-C37A-FCB6-FE60-42FC0CC25370}"/>
            </a:ext>
          </a:extLst>
        </xdr:cNvPr>
        <xdr:cNvSpPr>
          <a:spLocks noChangeArrowheads="1"/>
        </xdr:cNvSpPr>
      </xdr:nvSpPr>
      <xdr:spPr bwMode="auto">
        <a:xfrm>
          <a:off x="5714365" y="27099895"/>
          <a:ext cx="247491" cy="322376"/>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17</xdr:col>
      <xdr:colOff>2540</xdr:colOff>
      <xdr:row>55</xdr:row>
      <xdr:rowOff>57785</xdr:rowOff>
    </xdr:from>
    <xdr:to>
      <xdr:col>17</xdr:col>
      <xdr:colOff>870299</xdr:colOff>
      <xdr:row>56</xdr:row>
      <xdr:rowOff>212778</xdr:rowOff>
    </xdr:to>
    <xdr:sp macro="" textlink="">
      <xdr:nvSpPr>
        <xdr:cNvPr id="20" name="Rectangle 74">
          <a:extLst>
            <a:ext uri="{FF2B5EF4-FFF2-40B4-BE49-F238E27FC236}">
              <a16:creationId xmlns:a16="http://schemas.microsoft.com/office/drawing/2014/main" id="{DFC6242D-F217-BFEA-16AA-1F909F061D8F}"/>
            </a:ext>
          </a:extLst>
        </xdr:cNvPr>
        <xdr:cNvSpPr>
          <a:spLocks noChangeArrowheads="1"/>
        </xdr:cNvSpPr>
      </xdr:nvSpPr>
      <xdr:spPr bwMode="auto">
        <a:xfrm>
          <a:off x="10689590" y="10801985"/>
          <a:ext cx="575331" cy="36421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ケ</a:t>
          </a:r>
        </a:p>
      </xdr:txBody>
    </xdr:sp>
    <xdr:clientData/>
  </xdr:twoCellAnchor>
  <xdr:twoCellAnchor>
    <xdr:from>
      <xdr:col>18</xdr:col>
      <xdr:colOff>495300</xdr:colOff>
      <xdr:row>53</xdr:row>
      <xdr:rowOff>336550</xdr:rowOff>
    </xdr:from>
    <xdr:to>
      <xdr:col>18</xdr:col>
      <xdr:colOff>1568450</xdr:colOff>
      <xdr:row>55</xdr:row>
      <xdr:rowOff>476250</xdr:rowOff>
    </xdr:to>
    <xdr:sp macro="" textlink="">
      <xdr:nvSpPr>
        <xdr:cNvPr id="175152" name="Rectangle 75">
          <a:extLst>
            <a:ext uri="{FF2B5EF4-FFF2-40B4-BE49-F238E27FC236}">
              <a16:creationId xmlns:a16="http://schemas.microsoft.com/office/drawing/2014/main" id="{A15DAD74-881F-3945-B89F-FC218995D839}"/>
            </a:ext>
          </a:extLst>
        </xdr:cNvPr>
        <xdr:cNvSpPr>
          <a:spLocks noChangeArrowheads="1"/>
        </xdr:cNvSpPr>
      </xdr:nvSpPr>
      <xdr:spPr bwMode="auto">
        <a:xfrm>
          <a:off x="18154650" y="11074400"/>
          <a:ext cx="482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17</xdr:col>
      <xdr:colOff>2540</xdr:colOff>
      <xdr:row>107</xdr:row>
      <xdr:rowOff>2540</xdr:rowOff>
    </xdr:from>
    <xdr:to>
      <xdr:col>17</xdr:col>
      <xdr:colOff>286403</xdr:colOff>
      <xdr:row>108</xdr:row>
      <xdr:rowOff>571</xdr:rowOff>
    </xdr:to>
    <xdr:sp macro="" textlink="">
      <xdr:nvSpPr>
        <xdr:cNvPr id="22" name="Rectangle 76">
          <a:extLst>
            <a:ext uri="{FF2B5EF4-FFF2-40B4-BE49-F238E27FC236}">
              <a16:creationId xmlns:a16="http://schemas.microsoft.com/office/drawing/2014/main" id="{2EC02E54-E1BA-95C6-0BAF-AF8C13340CC7}"/>
            </a:ext>
          </a:extLst>
        </xdr:cNvPr>
        <xdr:cNvSpPr>
          <a:spLocks noChangeArrowheads="1"/>
        </xdr:cNvSpPr>
      </xdr:nvSpPr>
      <xdr:spPr bwMode="auto">
        <a:xfrm>
          <a:off x="10689590" y="20319365"/>
          <a:ext cx="189242" cy="23615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シ</a:t>
          </a:r>
        </a:p>
      </xdr:txBody>
    </xdr:sp>
    <xdr:clientData/>
  </xdr:twoCellAnchor>
  <xdr:twoCellAnchor>
    <xdr:from>
      <xdr:col>5</xdr:col>
      <xdr:colOff>169092</xdr:colOff>
      <xdr:row>118</xdr:row>
      <xdr:rowOff>108495</xdr:rowOff>
    </xdr:from>
    <xdr:to>
      <xdr:col>5</xdr:col>
      <xdr:colOff>1056897</xdr:colOff>
      <xdr:row>120</xdr:row>
      <xdr:rowOff>2821</xdr:rowOff>
    </xdr:to>
    <xdr:sp macro="" textlink="">
      <xdr:nvSpPr>
        <xdr:cNvPr id="23" name="Rectangle 82">
          <a:extLst>
            <a:ext uri="{FF2B5EF4-FFF2-40B4-BE49-F238E27FC236}">
              <a16:creationId xmlns:a16="http://schemas.microsoft.com/office/drawing/2014/main" id="{6C619461-298A-E349-FC1C-61E8D32DCF0D}"/>
            </a:ext>
          </a:extLst>
        </xdr:cNvPr>
        <xdr:cNvSpPr>
          <a:spLocks noChangeArrowheads="1"/>
        </xdr:cNvSpPr>
      </xdr:nvSpPr>
      <xdr:spPr bwMode="auto">
        <a:xfrm>
          <a:off x="3255192" y="22822445"/>
          <a:ext cx="513556" cy="45016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ソ</a:t>
          </a:r>
        </a:p>
      </xdr:txBody>
    </xdr:sp>
    <xdr:clientData/>
  </xdr:twoCellAnchor>
  <xdr:twoCellAnchor>
    <xdr:from>
      <xdr:col>10</xdr:col>
      <xdr:colOff>30257</xdr:colOff>
      <xdr:row>118</xdr:row>
      <xdr:rowOff>57336</xdr:rowOff>
    </xdr:from>
    <xdr:to>
      <xdr:col>10</xdr:col>
      <xdr:colOff>1140085</xdr:colOff>
      <xdr:row>120</xdr:row>
      <xdr:rowOff>2936</xdr:rowOff>
    </xdr:to>
    <xdr:sp macro="" textlink="">
      <xdr:nvSpPr>
        <xdr:cNvPr id="24" name="Rectangle 84">
          <a:extLst>
            <a:ext uri="{FF2B5EF4-FFF2-40B4-BE49-F238E27FC236}">
              <a16:creationId xmlns:a16="http://schemas.microsoft.com/office/drawing/2014/main" id="{9802F4B3-E51C-84E4-3763-8F3AD813B766}"/>
            </a:ext>
          </a:extLst>
        </xdr:cNvPr>
        <xdr:cNvSpPr>
          <a:spLocks noChangeArrowheads="1"/>
        </xdr:cNvSpPr>
      </xdr:nvSpPr>
      <xdr:spPr bwMode="auto">
        <a:xfrm>
          <a:off x="6304057" y="22793511"/>
          <a:ext cx="608649" cy="426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タ</a:t>
          </a:r>
        </a:p>
      </xdr:txBody>
    </xdr:sp>
    <xdr:clientData/>
  </xdr:twoCellAnchor>
  <xdr:twoCellAnchor>
    <xdr:from>
      <xdr:col>8</xdr:col>
      <xdr:colOff>2540</xdr:colOff>
      <xdr:row>125</xdr:row>
      <xdr:rowOff>22860</xdr:rowOff>
    </xdr:from>
    <xdr:to>
      <xdr:col>8</xdr:col>
      <xdr:colOff>308282</xdr:colOff>
      <xdr:row>125</xdr:row>
      <xdr:rowOff>88128</xdr:rowOff>
    </xdr:to>
    <xdr:sp macro="" textlink="">
      <xdr:nvSpPr>
        <xdr:cNvPr id="25" name="Rectangle 85">
          <a:extLst>
            <a:ext uri="{FF2B5EF4-FFF2-40B4-BE49-F238E27FC236}">
              <a16:creationId xmlns:a16="http://schemas.microsoft.com/office/drawing/2014/main" id="{4A98B302-FA9F-523C-5EEB-77996D35BC28}"/>
            </a:ext>
          </a:extLst>
        </xdr:cNvPr>
        <xdr:cNvSpPr>
          <a:spLocks noChangeArrowheads="1"/>
        </xdr:cNvSpPr>
      </xdr:nvSpPr>
      <xdr:spPr bwMode="auto">
        <a:xfrm>
          <a:off x="5031740" y="24991060"/>
          <a:ext cx="205908" cy="4351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2540</xdr:colOff>
      <xdr:row>125</xdr:row>
      <xdr:rowOff>22860</xdr:rowOff>
    </xdr:from>
    <xdr:to>
      <xdr:col>8</xdr:col>
      <xdr:colOff>308282</xdr:colOff>
      <xdr:row>125</xdr:row>
      <xdr:rowOff>88128</xdr:rowOff>
    </xdr:to>
    <xdr:sp macro="" textlink="">
      <xdr:nvSpPr>
        <xdr:cNvPr id="26" name="Rectangle 86">
          <a:extLst>
            <a:ext uri="{FF2B5EF4-FFF2-40B4-BE49-F238E27FC236}">
              <a16:creationId xmlns:a16="http://schemas.microsoft.com/office/drawing/2014/main" id="{F93389CB-5C4E-5FAB-A5A9-5993B6D45E1E}"/>
            </a:ext>
          </a:extLst>
        </xdr:cNvPr>
        <xdr:cNvSpPr>
          <a:spLocks noChangeArrowheads="1"/>
        </xdr:cNvSpPr>
      </xdr:nvSpPr>
      <xdr:spPr bwMode="auto">
        <a:xfrm>
          <a:off x="5031740" y="24991060"/>
          <a:ext cx="205908" cy="4351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2540</xdr:colOff>
      <xdr:row>125</xdr:row>
      <xdr:rowOff>35559</xdr:rowOff>
    </xdr:from>
    <xdr:to>
      <xdr:col>8</xdr:col>
      <xdr:colOff>855556</xdr:colOff>
      <xdr:row>125</xdr:row>
      <xdr:rowOff>426760</xdr:rowOff>
    </xdr:to>
    <xdr:sp macro="" textlink="">
      <xdr:nvSpPr>
        <xdr:cNvPr id="27" name="Rectangle 87">
          <a:extLst>
            <a:ext uri="{FF2B5EF4-FFF2-40B4-BE49-F238E27FC236}">
              <a16:creationId xmlns:a16="http://schemas.microsoft.com/office/drawing/2014/main" id="{6B6E8495-D2F7-0BF5-9804-AE3A8152DA36}"/>
            </a:ext>
          </a:extLst>
        </xdr:cNvPr>
        <xdr:cNvSpPr>
          <a:spLocks noChangeArrowheads="1"/>
        </xdr:cNvSpPr>
      </xdr:nvSpPr>
      <xdr:spPr bwMode="auto">
        <a:xfrm>
          <a:off x="5031740" y="25000584"/>
          <a:ext cx="568677" cy="40402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4</xdr:col>
      <xdr:colOff>59690</xdr:colOff>
      <xdr:row>136</xdr:row>
      <xdr:rowOff>29209</xdr:rowOff>
    </xdr:from>
    <xdr:to>
      <xdr:col>4</xdr:col>
      <xdr:colOff>980488</xdr:colOff>
      <xdr:row>137</xdr:row>
      <xdr:rowOff>2032</xdr:rowOff>
    </xdr:to>
    <xdr:sp macro="" textlink="">
      <xdr:nvSpPr>
        <xdr:cNvPr id="28" name="Rectangle 61">
          <a:extLst>
            <a:ext uri="{FF2B5EF4-FFF2-40B4-BE49-F238E27FC236}">
              <a16:creationId xmlns:a16="http://schemas.microsoft.com/office/drawing/2014/main" id="{33F7ECF0-8B2F-CD7A-0AAF-37310CA1ACDA}"/>
            </a:ext>
          </a:extLst>
        </xdr:cNvPr>
        <xdr:cNvSpPr>
          <a:spLocks noChangeArrowheads="1"/>
        </xdr:cNvSpPr>
      </xdr:nvSpPr>
      <xdr:spPr bwMode="auto">
        <a:xfrm>
          <a:off x="2555240" y="28134309"/>
          <a:ext cx="590583" cy="29062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テ</a:t>
          </a:r>
        </a:p>
      </xdr:txBody>
    </xdr:sp>
    <xdr:clientData/>
  </xdr:twoCellAnchor>
  <xdr:twoCellAnchor>
    <xdr:from>
      <xdr:col>4</xdr:col>
      <xdr:colOff>59690</xdr:colOff>
      <xdr:row>137</xdr:row>
      <xdr:rowOff>31749</xdr:rowOff>
    </xdr:from>
    <xdr:to>
      <xdr:col>4</xdr:col>
      <xdr:colOff>978811</xdr:colOff>
      <xdr:row>138</xdr:row>
      <xdr:rowOff>2530</xdr:rowOff>
    </xdr:to>
    <xdr:sp macro="" textlink="">
      <xdr:nvSpPr>
        <xdr:cNvPr id="29" name="Rectangle 62">
          <a:extLst>
            <a:ext uri="{FF2B5EF4-FFF2-40B4-BE49-F238E27FC236}">
              <a16:creationId xmlns:a16="http://schemas.microsoft.com/office/drawing/2014/main" id="{03FFF0EF-CD13-E6FA-B543-B883B4ED76A0}"/>
            </a:ext>
          </a:extLst>
        </xdr:cNvPr>
        <xdr:cNvSpPr>
          <a:spLocks noChangeArrowheads="1"/>
        </xdr:cNvSpPr>
      </xdr:nvSpPr>
      <xdr:spPr bwMode="auto">
        <a:xfrm>
          <a:off x="2555240" y="28441649"/>
          <a:ext cx="589337" cy="288184"/>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95250</xdr:colOff>
      <xdr:row>12</xdr:row>
      <xdr:rowOff>0</xdr:rowOff>
    </xdr:from>
    <xdr:to>
      <xdr:col>7</xdr:col>
      <xdr:colOff>6350</xdr:colOff>
      <xdr:row>12</xdr:row>
      <xdr:rowOff>0</xdr:rowOff>
    </xdr:to>
    <xdr:sp macro="" textlink="">
      <xdr:nvSpPr>
        <xdr:cNvPr id="157829" name="AutoShape 1">
          <a:extLst>
            <a:ext uri="{FF2B5EF4-FFF2-40B4-BE49-F238E27FC236}">
              <a16:creationId xmlns:a16="http://schemas.microsoft.com/office/drawing/2014/main" id="{71903F87-F25E-6604-32DE-01071CF97CA7}"/>
            </a:ext>
          </a:extLst>
        </xdr:cNvPr>
        <xdr:cNvSpPr>
          <a:spLocks noChangeArrowheads="1"/>
        </xdr:cNvSpPr>
      </xdr:nvSpPr>
      <xdr:spPr bwMode="auto">
        <a:xfrm>
          <a:off x="4419600" y="4127500"/>
          <a:ext cx="1917700"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5</xdr:col>
      <xdr:colOff>95250</xdr:colOff>
      <xdr:row>12</xdr:row>
      <xdr:rowOff>0</xdr:rowOff>
    </xdr:from>
    <xdr:to>
      <xdr:col>7</xdr:col>
      <xdr:colOff>6350</xdr:colOff>
      <xdr:row>12</xdr:row>
      <xdr:rowOff>0</xdr:rowOff>
    </xdr:to>
    <xdr:sp macro="" textlink="">
      <xdr:nvSpPr>
        <xdr:cNvPr id="157830" name="AutoShape 1">
          <a:extLst>
            <a:ext uri="{FF2B5EF4-FFF2-40B4-BE49-F238E27FC236}">
              <a16:creationId xmlns:a16="http://schemas.microsoft.com/office/drawing/2014/main" id="{886EA345-F6D8-D014-8AC0-C9A82A20A367}"/>
            </a:ext>
          </a:extLst>
        </xdr:cNvPr>
        <xdr:cNvSpPr>
          <a:spLocks noChangeArrowheads="1"/>
        </xdr:cNvSpPr>
      </xdr:nvSpPr>
      <xdr:spPr bwMode="auto">
        <a:xfrm>
          <a:off x="4419600" y="4127500"/>
          <a:ext cx="1917700"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5</xdr:col>
      <xdr:colOff>146050</xdr:colOff>
      <xdr:row>12</xdr:row>
      <xdr:rowOff>6350</xdr:rowOff>
    </xdr:from>
    <xdr:to>
      <xdr:col>6</xdr:col>
      <xdr:colOff>647700</xdr:colOff>
      <xdr:row>13</xdr:row>
      <xdr:rowOff>31750</xdr:rowOff>
    </xdr:to>
    <xdr:sp macro="" textlink="">
      <xdr:nvSpPr>
        <xdr:cNvPr id="157831" name="AutoShape 2">
          <a:extLst>
            <a:ext uri="{FF2B5EF4-FFF2-40B4-BE49-F238E27FC236}">
              <a16:creationId xmlns:a16="http://schemas.microsoft.com/office/drawing/2014/main" id="{82ECBD69-37F7-1CFB-6670-3E95C64BC132}"/>
            </a:ext>
          </a:extLst>
        </xdr:cNvPr>
        <xdr:cNvSpPr>
          <a:spLocks noChangeArrowheads="1"/>
        </xdr:cNvSpPr>
      </xdr:nvSpPr>
      <xdr:spPr bwMode="auto">
        <a:xfrm rot="-1676724">
          <a:off x="4470400" y="4133850"/>
          <a:ext cx="1504950" cy="260350"/>
        </a:xfrm>
        <a:prstGeom prst="rightArrow">
          <a:avLst>
            <a:gd name="adj1" fmla="val 50000"/>
            <a:gd name="adj2" fmla="val 166510"/>
          </a:avLst>
        </a:prstGeom>
        <a:solidFill>
          <a:srgbClr val="FFFFFF"/>
        </a:solidFill>
        <a:ln w="9525">
          <a:solidFill>
            <a:srgbClr val="000000"/>
          </a:solidFill>
          <a:miter lim="800000"/>
          <a:headEnd/>
          <a:tailEnd/>
        </a:ln>
      </xdr:spPr>
    </xdr:sp>
    <xdr:clientData/>
  </xdr:twoCellAnchor>
  <xdr:twoCellAnchor>
    <xdr:from>
      <xdr:col>5</xdr:col>
      <xdr:colOff>95250</xdr:colOff>
      <xdr:row>12</xdr:row>
      <xdr:rowOff>0</xdr:rowOff>
    </xdr:from>
    <xdr:to>
      <xdr:col>7</xdr:col>
      <xdr:colOff>6350</xdr:colOff>
      <xdr:row>12</xdr:row>
      <xdr:rowOff>0</xdr:rowOff>
    </xdr:to>
    <xdr:sp macro="" textlink="">
      <xdr:nvSpPr>
        <xdr:cNvPr id="157832" name="AutoShape 1">
          <a:extLst>
            <a:ext uri="{FF2B5EF4-FFF2-40B4-BE49-F238E27FC236}">
              <a16:creationId xmlns:a16="http://schemas.microsoft.com/office/drawing/2014/main" id="{90A9F8A3-057E-493B-63A0-F3564D68883D}"/>
            </a:ext>
          </a:extLst>
        </xdr:cNvPr>
        <xdr:cNvSpPr>
          <a:spLocks noChangeArrowheads="1"/>
        </xdr:cNvSpPr>
      </xdr:nvSpPr>
      <xdr:spPr bwMode="auto">
        <a:xfrm>
          <a:off x="4419600" y="4127500"/>
          <a:ext cx="1917700"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5</xdr:col>
      <xdr:colOff>95250</xdr:colOff>
      <xdr:row>12</xdr:row>
      <xdr:rowOff>0</xdr:rowOff>
    </xdr:from>
    <xdr:to>
      <xdr:col>7</xdr:col>
      <xdr:colOff>6350</xdr:colOff>
      <xdr:row>12</xdr:row>
      <xdr:rowOff>0</xdr:rowOff>
    </xdr:to>
    <xdr:sp macro="" textlink="">
      <xdr:nvSpPr>
        <xdr:cNvPr id="157833" name="AutoShape 1">
          <a:extLst>
            <a:ext uri="{FF2B5EF4-FFF2-40B4-BE49-F238E27FC236}">
              <a16:creationId xmlns:a16="http://schemas.microsoft.com/office/drawing/2014/main" id="{FFC28FB1-1761-05B9-62E9-B88E42EC044E}"/>
            </a:ext>
          </a:extLst>
        </xdr:cNvPr>
        <xdr:cNvSpPr>
          <a:spLocks noChangeArrowheads="1"/>
        </xdr:cNvSpPr>
      </xdr:nvSpPr>
      <xdr:spPr bwMode="auto">
        <a:xfrm>
          <a:off x="4419600" y="4127500"/>
          <a:ext cx="1917700"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622300</xdr:colOff>
      <xdr:row>12</xdr:row>
      <xdr:rowOff>120650</xdr:rowOff>
    </xdr:from>
    <xdr:to>
      <xdr:col>6</xdr:col>
      <xdr:colOff>546100</xdr:colOff>
      <xdr:row>14</xdr:row>
      <xdr:rowOff>57150</xdr:rowOff>
    </xdr:to>
    <xdr:sp macro="" textlink="">
      <xdr:nvSpPr>
        <xdr:cNvPr id="158917" name="AutoShape 2">
          <a:extLst>
            <a:ext uri="{FF2B5EF4-FFF2-40B4-BE49-F238E27FC236}">
              <a16:creationId xmlns:a16="http://schemas.microsoft.com/office/drawing/2014/main" id="{E23B5C5D-9B01-2177-EAC8-FE19BBA7B4DA}"/>
            </a:ext>
          </a:extLst>
        </xdr:cNvPr>
        <xdr:cNvSpPr>
          <a:spLocks noChangeArrowheads="1"/>
        </xdr:cNvSpPr>
      </xdr:nvSpPr>
      <xdr:spPr bwMode="auto">
        <a:xfrm rot="-1676724">
          <a:off x="3917950" y="4254500"/>
          <a:ext cx="1930400" cy="323850"/>
        </a:xfrm>
        <a:prstGeom prst="rightArrow">
          <a:avLst>
            <a:gd name="adj1" fmla="val 50000"/>
            <a:gd name="adj2" fmla="val 149020"/>
          </a:avLst>
        </a:prstGeom>
        <a:solidFill>
          <a:srgbClr val="FFFFFF"/>
        </a:solidFill>
        <a:ln w="9525">
          <a:solidFill>
            <a:srgbClr val="000000"/>
          </a:solidFill>
          <a:miter lim="800000"/>
          <a:headEnd/>
          <a:tailEnd/>
        </a:ln>
      </xdr:spPr>
    </xdr:sp>
    <xdr:clientData/>
  </xdr:twoCellAnchor>
  <xdr:twoCellAnchor>
    <xdr:from>
      <xdr:col>4</xdr:col>
      <xdr:colOff>622300</xdr:colOff>
      <xdr:row>12</xdr:row>
      <xdr:rowOff>120650</xdr:rowOff>
    </xdr:from>
    <xdr:to>
      <xdr:col>6</xdr:col>
      <xdr:colOff>546100</xdr:colOff>
      <xdr:row>14</xdr:row>
      <xdr:rowOff>57150</xdr:rowOff>
    </xdr:to>
    <xdr:sp macro="" textlink="">
      <xdr:nvSpPr>
        <xdr:cNvPr id="158918" name="AutoShape 2">
          <a:extLst>
            <a:ext uri="{FF2B5EF4-FFF2-40B4-BE49-F238E27FC236}">
              <a16:creationId xmlns:a16="http://schemas.microsoft.com/office/drawing/2014/main" id="{22446C69-1170-3382-C98B-CED8D1188A6C}"/>
            </a:ext>
          </a:extLst>
        </xdr:cNvPr>
        <xdr:cNvSpPr>
          <a:spLocks noChangeArrowheads="1"/>
        </xdr:cNvSpPr>
      </xdr:nvSpPr>
      <xdr:spPr bwMode="auto">
        <a:xfrm rot="-1676724">
          <a:off x="3917950" y="4254500"/>
          <a:ext cx="1930400" cy="323850"/>
        </a:xfrm>
        <a:prstGeom prst="rightArrow">
          <a:avLst>
            <a:gd name="adj1" fmla="val 50000"/>
            <a:gd name="adj2" fmla="val 149020"/>
          </a:avLst>
        </a:prstGeom>
        <a:solidFill>
          <a:srgbClr val="FFFFFF"/>
        </a:solidFill>
        <a:ln w="9525">
          <a:solidFill>
            <a:srgbClr val="000000"/>
          </a:solidFill>
          <a:miter lim="800000"/>
          <a:headEnd/>
          <a:tailEnd/>
        </a:ln>
      </xdr:spPr>
    </xdr:sp>
    <xdr:clientData/>
  </xdr:twoCellAnchor>
  <xdr:twoCellAnchor>
    <xdr:from>
      <xdr:col>4</xdr:col>
      <xdr:colOff>622300</xdr:colOff>
      <xdr:row>12</xdr:row>
      <xdr:rowOff>120650</xdr:rowOff>
    </xdr:from>
    <xdr:to>
      <xdr:col>6</xdr:col>
      <xdr:colOff>546100</xdr:colOff>
      <xdr:row>14</xdr:row>
      <xdr:rowOff>57150</xdr:rowOff>
    </xdr:to>
    <xdr:sp macro="" textlink="">
      <xdr:nvSpPr>
        <xdr:cNvPr id="158919" name="AutoShape 2">
          <a:extLst>
            <a:ext uri="{FF2B5EF4-FFF2-40B4-BE49-F238E27FC236}">
              <a16:creationId xmlns:a16="http://schemas.microsoft.com/office/drawing/2014/main" id="{EA335C62-1B04-2B9D-0465-D10CFF841365}"/>
            </a:ext>
          </a:extLst>
        </xdr:cNvPr>
        <xdr:cNvSpPr>
          <a:spLocks noChangeArrowheads="1"/>
        </xdr:cNvSpPr>
      </xdr:nvSpPr>
      <xdr:spPr bwMode="auto">
        <a:xfrm rot="-1676724">
          <a:off x="3917950" y="4254500"/>
          <a:ext cx="1930400" cy="323850"/>
        </a:xfrm>
        <a:prstGeom prst="rightArrow">
          <a:avLst>
            <a:gd name="adj1" fmla="val 50000"/>
            <a:gd name="adj2" fmla="val 149020"/>
          </a:avLst>
        </a:prstGeom>
        <a:solidFill>
          <a:srgbClr val="FFFFFF"/>
        </a:solidFill>
        <a:ln w="9525">
          <a:solidFill>
            <a:srgbClr val="000000"/>
          </a:solidFill>
          <a:miter lim="800000"/>
          <a:headEnd/>
          <a:tailEnd/>
        </a:ln>
      </xdr:spPr>
    </xdr:sp>
    <xdr:clientData/>
  </xdr:twoCellAnchor>
  <xdr:twoCellAnchor>
    <xdr:from>
      <xdr:col>4</xdr:col>
      <xdr:colOff>622300</xdr:colOff>
      <xdr:row>12</xdr:row>
      <xdr:rowOff>133350</xdr:rowOff>
    </xdr:from>
    <xdr:to>
      <xdr:col>6</xdr:col>
      <xdr:colOff>546100</xdr:colOff>
      <xdr:row>14</xdr:row>
      <xdr:rowOff>57150</xdr:rowOff>
    </xdr:to>
    <xdr:sp macro="" textlink="">
      <xdr:nvSpPr>
        <xdr:cNvPr id="158920" name="AutoShape 2">
          <a:extLst>
            <a:ext uri="{FF2B5EF4-FFF2-40B4-BE49-F238E27FC236}">
              <a16:creationId xmlns:a16="http://schemas.microsoft.com/office/drawing/2014/main" id="{B500950E-10B7-3E14-5553-3BCDA9C83E1B}"/>
            </a:ext>
          </a:extLst>
        </xdr:cNvPr>
        <xdr:cNvSpPr>
          <a:spLocks noChangeArrowheads="1"/>
        </xdr:cNvSpPr>
      </xdr:nvSpPr>
      <xdr:spPr bwMode="auto">
        <a:xfrm rot="-1676724">
          <a:off x="3917950" y="4267200"/>
          <a:ext cx="1930400" cy="311150"/>
        </a:xfrm>
        <a:prstGeom prst="rightArrow">
          <a:avLst>
            <a:gd name="adj1" fmla="val 50000"/>
            <a:gd name="adj2" fmla="val 156423"/>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49530</xdr:colOff>
      <xdr:row>0</xdr:row>
      <xdr:rowOff>34290</xdr:rowOff>
    </xdr:from>
    <xdr:to>
      <xdr:col>3</xdr:col>
      <xdr:colOff>430878</xdr:colOff>
      <xdr:row>1</xdr:row>
      <xdr:rowOff>44286</xdr:rowOff>
    </xdr:to>
    <xdr:sp macro="" textlink="">
      <xdr:nvSpPr>
        <xdr:cNvPr id="2" name="Text Box 1">
          <a:extLst>
            <a:ext uri="{FF2B5EF4-FFF2-40B4-BE49-F238E27FC236}">
              <a16:creationId xmlns:a16="http://schemas.microsoft.com/office/drawing/2014/main" id="{F5841725-8CA7-41C7-3B9A-7169FBAD2D58}"/>
            </a:ext>
          </a:extLst>
        </xdr:cNvPr>
        <xdr:cNvSpPr txBox="1">
          <a:spLocks noChangeArrowheads="1"/>
        </xdr:cNvSpPr>
      </xdr:nvSpPr>
      <xdr:spPr bwMode="auto">
        <a:xfrm>
          <a:off x="27305" y="21590"/>
          <a:ext cx="2143374" cy="16874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000000"/>
              </a:solidFill>
              <a:latin typeface="ＭＳ Ｐゴシック"/>
              <a:ea typeface="ＭＳ Ｐゴシック"/>
            </a:rPr>
            <a:t>３③Ａ表　元利償還金及び特定財源の額</a:t>
          </a:r>
          <a:endParaRPr lang="en-US" altLang="ja-JP" sz="1200" b="0" i="0" strike="noStrike">
            <a:solidFill>
              <a:srgbClr val="000000"/>
            </a:solidFill>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33655</xdr:colOff>
      <xdr:row>0</xdr:row>
      <xdr:rowOff>8255</xdr:rowOff>
    </xdr:from>
    <xdr:to>
      <xdr:col>1</xdr:col>
      <xdr:colOff>6118227</xdr:colOff>
      <xdr:row>2</xdr:row>
      <xdr:rowOff>35671</xdr:rowOff>
    </xdr:to>
    <xdr:sp macro="" textlink="">
      <xdr:nvSpPr>
        <xdr:cNvPr id="2" name="Text Box 1">
          <a:extLst>
            <a:ext uri="{FF2B5EF4-FFF2-40B4-BE49-F238E27FC236}">
              <a16:creationId xmlns:a16="http://schemas.microsoft.com/office/drawing/2014/main" id="{A7F3C15C-E6DA-0B6C-391F-3B0AB28C59AF}"/>
            </a:ext>
          </a:extLst>
        </xdr:cNvPr>
        <xdr:cNvSpPr txBox="1">
          <a:spLocks noChangeArrowheads="1"/>
        </xdr:cNvSpPr>
      </xdr:nvSpPr>
      <xdr:spPr bwMode="auto">
        <a:xfrm>
          <a:off x="20955" y="11430"/>
          <a:ext cx="1235338" cy="338768"/>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400"/>
            </a:lnSpc>
            <a:defRPr sz="1000"/>
          </a:pPr>
          <a:r>
            <a:rPr lang="ja-JP" altLang="en-US" sz="1200" b="0" i="0" strike="noStrike">
              <a:solidFill>
                <a:srgbClr val="000000"/>
              </a:solidFill>
              <a:latin typeface="ＭＳ Ｐゴシック"/>
              <a:ea typeface="ＭＳ Ｐゴシック"/>
            </a:rPr>
            <a:t>３③Ｂ表　都市計画税充当可能額</a:t>
          </a:r>
          <a:endParaRPr lang="en-US" altLang="ja-JP" sz="1200" b="0" i="0" strike="noStrike">
            <a:solidFill>
              <a:srgbClr val="000000"/>
            </a:solidFill>
            <a:latin typeface="ＭＳ Ｐゴシック"/>
            <a:ea typeface="ＭＳ Ｐゴシック"/>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シック">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A9649-AF12-449F-A4D6-7EED59AD8B81}">
  <sheetPr>
    <tabColor theme="0" tint="-0.14999847407452621"/>
    <pageSetUpPr fitToPage="1"/>
  </sheetPr>
  <dimension ref="B1:AB23"/>
  <sheetViews>
    <sheetView showZeros="0" tabSelected="1" view="pageBreakPreview" zoomScale="70" zoomScaleNormal="100" zoomScaleSheetLayoutView="70" workbookViewId="0">
      <selection activeCell="G10" sqref="G10"/>
    </sheetView>
  </sheetViews>
  <sheetFormatPr defaultColWidth="9" defaultRowHeight="14"/>
  <cols>
    <col min="1" max="2" width="8.984375E-2" style="345" customWidth="1"/>
    <col min="3" max="3" width="14.90625" style="345" customWidth="1"/>
    <col min="4" max="13" width="15.90625" style="345" customWidth="1"/>
    <col min="14" max="14" width="16.453125" style="345" customWidth="1"/>
    <col min="15" max="15" width="15.90625" style="345" customWidth="1"/>
    <col min="16" max="18" width="14.90625" style="345" customWidth="1"/>
    <col min="19" max="19" width="5.90625" style="345" customWidth="1"/>
    <col min="20" max="22" width="14.90625" style="345" customWidth="1"/>
    <col min="23" max="23" width="2.453125" style="345" customWidth="1"/>
    <col min="24" max="24" width="10.453125" style="345" customWidth="1"/>
    <col min="25" max="25" width="1.36328125" style="345" customWidth="1"/>
    <col min="26" max="16384" width="9" style="345"/>
  </cols>
  <sheetData>
    <row r="1" spans="2:25" ht="23.25" customHeight="1" thickBot="1">
      <c r="B1" s="459"/>
      <c r="C1" s="458"/>
      <c r="D1" s="458"/>
      <c r="L1" s="346" t="s">
        <v>1</v>
      </c>
      <c r="M1" s="506"/>
      <c r="N1" s="507"/>
      <c r="O1" s="347"/>
    </row>
    <row r="2" spans="2:25" ht="19.5" customHeight="1">
      <c r="B2" s="457"/>
      <c r="C2" s="358"/>
      <c r="G2" s="348"/>
      <c r="K2" s="457"/>
      <c r="N2" s="349"/>
      <c r="O2" s="457"/>
    </row>
    <row r="3" spans="2:25" ht="21" customHeight="1">
      <c r="B3" s="457"/>
      <c r="C3" s="358"/>
      <c r="G3" s="457"/>
      <c r="H3" s="457"/>
      <c r="I3" s="457"/>
      <c r="J3" s="457"/>
      <c r="K3" s="457"/>
      <c r="L3" s="457"/>
      <c r="M3" s="69"/>
      <c r="N3" s="59" t="s">
        <v>181</v>
      </c>
    </row>
    <row r="4" spans="2:25" ht="6.75" customHeight="1">
      <c r="B4" s="457"/>
      <c r="C4" s="358"/>
      <c r="G4" s="457"/>
      <c r="H4" s="457"/>
      <c r="I4" s="457"/>
      <c r="J4" s="457"/>
      <c r="K4" s="457"/>
      <c r="L4" s="457"/>
    </row>
    <row r="5" spans="2:25" ht="19.5" customHeight="1" thickBot="1">
      <c r="B5" s="358"/>
      <c r="C5" s="358"/>
      <c r="L5" s="358"/>
      <c r="M5" s="457"/>
      <c r="N5" s="350" t="s">
        <v>0</v>
      </c>
      <c r="O5" s="350"/>
    </row>
    <row r="6" spans="2:25" ht="19.5" customHeight="1">
      <c r="C6" s="501"/>
      <c r="D6" s="351" t="s">
        <v>132</v>
      </c>
      <c r="E6" s="352" t="s">
        <v>133</v>
      </c>
      <c r="F6" s="352" t="s">
        <v>134</v>
      </c>
      <c r="G6" s="352" t="s">
        <v>135</v>
      </c>
      <c r="H6" s="352" t="s">
        <v>136</v>
      </c>
      <c r="I6" s="352" t="s">
        <v>137</v>
      </c>
      <c r="J6" s="352" t="s">
        <v>138</v>
      </c>
      <c r="K6" s="352" t="s">
        <v>139</v>
      </c>
      <c r="L6" s="352" t="s">
        <v>140</v>
      </c>
      <c r="M6" s="352" t="s">
        <v>141</v>
      </c>
      <c r="N6" s="456" t="s">
        <v>142</v>
      </c>
      <c r="O6" s="358"/>
    </row>
    <row r="7" spans="2:25" ht="143.15" customHeight="1" thickBot="1">
      <c r="C7" s="508"/>
      <c r="D7" s="353" t="s">
        <v>375</v>
      </c>
      <c r="E7" s="354" t="s">
        <v>143</v>
      </c>
      <c r="F7" s="354" t="s">
        <v>144</v>
      </c>
      <c r="G7" s="354" t="s">
        <v>374</v>
      </c>
      <c r="H7" s="354" t="s">
        <v>145</v>
      </c>
      <c r="I7" s="354" t="s">
        <v>146</v>
      </c>
      <c r="J7" s="354" t="s">
        <v>147</v>
      </c>
      <c r="K7" s="354" t="s">
        <v>373</v>
      </c>
      <c r="L7" s="354" t="s">
        <v>148</v>
      </c>
      <c r="M7" s="355" t="s">
        <v>149</v>
      </c>
      <c r="N7" s="356" t="s">
        <v>150</v>
      </c>
      <c r="O7" s="455"/>
    </row>
    <row r="8" spans="2:25" ht="30" customHeight="1" thickTop="1" thickBot="1">
      <c r="C8" s="357" t="s">
        <v>328</v>
      </c>
      <c r="D8" s="454">
        <f>'３③A  '!F9</f>
        <v>0</v>
      </c>
      <c r="E8" s="50"/>
      <c r="F8" s="50"/>
      <c r="G8" s="451">
        <f>'３②総括表 '!D27</f>
        <v>0</v>
      </c>
      <c r="H8" s="50"/>
      <c r="I8" s="174">
        <f>SUM(D21:L21)</f>
        <v>0</v>
      </c>
      <c r="J8" s="50"/>
      <c r="K8" s="451">
        <f>'３③A  '!L9</f>
        <v>0</v>
      </c>
      <c r="L8" s="50"/>
      <c r="M8" s="50"/>
      <c r="N8" s="450"/>
      <c r="O8" s="53"/>
    </row>
    <row r="9" spans="2:25" ht="30" customHeight="1" thickBot="1">
      <c r="C9" s="357" t="s">
        <v>331</v>
      </c>
      <c r="D9" s="453">
        <f>'３③A  '!F10</f>
        <v>0</v>
      </c>
      <c r="E9" s="50"/>
      <c r="F9" s="50"/>
      <c r="G9" s="451">
        <f>'３②総括表 '!E27</f>
        <v>0</v>
      </c>
      <c r="H9" s="50"/>
      <c r="I9" s="174">
        <f>SUM(D22:L22)</f>
        <v>0</v>
      </c>
      <c r="J9" s="50"/>
      <c r="K9" s="451">
        <f>'３③A  '!L10</f>
        <v>0</v>
      </c>
      <c r="L9" s="50"/>
      <c r="M9" s="50"/>
      <c r="N9" s="450"/>
      <c r="O9" s="53"/>
    </row>
    <row r="10" spans="2:25" ht="30" customHeight="1" thickBot="1">
      <c r="C10" s="357" t="s">
        <v>336</v>
      </c>
      <c r="D10" s="452">
        <f>'３③A  '!F11</f>
        <v>0</v>
      </c>
      <c r="E10" s="50"/>
      <c r="F10" s="50"/>
      <c r="G10" s="451">
        <f>'３②総括表 '!F27</f>
        <v>0</v>
      </c>
      <c r="H10" s="50"/>
      <c r="I10" s="174">
        <f>SUM(D23:L23)</f>
        <v>0</v>
      </c>
      <c r="J10" s="50"/>
      <c r="K10" s="451">
        <f>'３③A  '!L11</f>
        <v>0</v>
      </c>
      <c r="L10" s="50"/>
      <c r="M10" s="50"/>
      <c r="N10" s="450"/>
      <c r="O10" s="53"/>
    </row>
    <row r="11" spans="2:25" ht="19.5" customHeight="1" thickBot="1">
      <c r="C11" s="443"/>
      <c r="I11" s="346"/>
      <c r="J11" s="346"/>
      <c r="Y11" s="358"/>
    </row>
    <row r="12" spans="2:25" ht="19.5" customHeight="1">
      <c r="C12" s="501"/>
      <c r="D12" s="359" t="s">
        <v>151</v>
      </c>
      <c r="E12" s="360" t="s">
        <v>152</v>
      </c>
      <c r="F12" s="361" t="s">
        <v>153</v>
      </c>
      <c r="G12" s="362"/>
      <c r="H12" s="358"/>
      <c r="I12" s="363" t="s">
        <v>154</v>
      </c>
      <c r="J12" s="364"/>
      <c r="K12" s="510"/>
      <c r="L12" s="512" t="s">
        <v>155</v>
      </c>
      <c r="M12" s="364"/>
      <c r="N12" s="512" t="s">
        <v>156</v>
      </c>
    </row>
    <row r="13" spans="2:25" ht="125.25" customHeight="1" thickBot="1">
      <c r="C13" s="509"/>
      <c r="D13" s="354" t="s">
        <v>157</v>
      </c>
      <c r="E13" s="354" t="s">
        <v>158</v>
      </c>
      <c r="F13" s="355" t="s">
        <v>159</v>
      </c>
      <c r="G13" s="365"/>
      <c r="H13" s="449"/>
      <c r="I13" s="366" t="s">
        <v>160</v>
      </c>
      <c r="J13" s="364"/>
      <c r="K13" s="511"/>
      <c r="L13" s="513"/>
      <c r="M13" s="364"/>
      <c r="N13" s="514"/>
    </row>
    <row r="14" spans="2:25" ht="30" customHeight="1" thickTop="1" thickBot="1">
      <c r="C14" s="357" t="str">
        <f>$C$8</f>
        <v>令和４年度</v>
      </c>
      <c r="D14" s="367"/>
      <c r="E14" s="368"/>
      <c r="F14" s="51"/>
      <c r="G14" s="52"/>
      <c r="H14" s="53"/>
      <c r="I14" s="54"/>
      <c r="K14" s="448" t="str">
        <f>$C$8</f>
        <v>令和４年度</v>
      </c>
      <c r="L14" s="447" t="str">
        <f>IF((SUM(D14:F14)-SUM(L8:N8))=0,"-",((SUM(D8:J8)-SUM(K8:N8,I14))/(SUM(D14:F14)-SUM(L8:N8,I14)))*100)</f>
        <v>-</v>
      </c>
      <c r="N14" s="498" t="str">
        <f>IF(OR(L14="-",L15="-",L16="-")=TRUE,"-",ROUNDDOWN((L14+L15+L16)/3,1))</f>
        <v>-</v>
      </c>
    </row>
    <row r="15" spans="2:25" ht="30" customHeight="1" thickBot="1">
      <c r="C15" s="357" t="str">
        <f>$C$9</f>
        <v>令和５年度</v>
      </c>
      <c r="D15" s="367"/>
      <c r="E15" s="368"/>
      <c r="F15" s="51"/>
      <c r="G15" s="52"/>
      <c r="H15" s="53"/>
      <c r="I15" s="55"/>
      <c r="K15" s="369" t="str">
        <f>$C$9</f>
        <v>令和５年度</v>
      </c>
      <c r="L15" s="447" t="str">
        <f>IF((SUM(D15:F15)-SUM(L9:N9))=0,"-",((SUM(D9:J9)-SUM(K9:N9,I15))/(SUM(D15:F15)-SUM(L9:N9,I15)))*100)</f>
        <v>-</v>
      </c>
      <c r="N15" s="499"/>
    </row>
    <row r="16" spans="2:25" ht="30" customHeight="1" thickBot="1">
      <c r="C16" s="357" t="str">
        <f>$C$10</f>
        <v>令和６年度</v>
      </c>
      <c r="D16" s="367"/>
      <c r="E16" s="368"/>
      <c r="F16" s="51"/>
      <c r="G16" s="52"/>
      <c r="H16" s="53"/>
      <c r="I16" s="55"/>
      <c r="K16" s="369" t="str">
        <f>$C$10</f>
        <v>令和６年度</v>
      </c>
      <c r="L16" s="447" t="str">
        <f>IF((SUM(D16:F16)-SUM(L10:N10))=0,"-",((SUM(D10:J10)-SUM(K10:N10,I16))/(SUM(D16:F16)-SUM(L10:N10,I16)))*100)</f>
        <v>-</v>
      </c>
      <c r="N16" s="500"/>
    </row>
    <row r="17" spans="3:28" ht="34.5" customHeight="1">
      <c r="C17" s="446"/>
      <c r="D17" s="445"/>
      <c r="E17" s="445"/>
      <c r="F17" s="445"/>
      <c r="G17" s="445"/>
      <c r="H17" s="445"/>
      <c r="I17" s="445"/>
      <c r="J17" s="445"/>
      <c r="K17" s="445"/>
      <c r="L17" s="445"/>
      <c r="M17" s="445"/>
      <c r="N17" s="445"/>
      <c r="O17" s="445"/>
      <c r="P17" s="445"/>
      <c r="Q17" s="445"/>
      <c r="R17" s="445"/>
      <c r="T17" s="444"/>
    </row>
    <row r="18" spans="3:28" ht="19.5" customHeight="1" thickBot="1">
      <c r="C18" s="443" t="s">
        <v>161</v>
      </c>
      <c r="D18" s="364"/>
      <c r="E18" s="364"/>
      <c r="F18" s="364"/>
      <c r="G18" s="364"/>
      <c r="H18" s="364"/>
      <c r="I18" s="364"/>
      <c r="J18" s="364"/>
      <c r="K18" s="350"/>
      <c r="L18" s="350"/>
      <c r="M18" s="346"/>
      <c r="AB18" s="358"/>
    </row>
    <row r="19" spans="3:28" ht="19.5" customHeight="1">
      <c r="C19" s="501"/>
      <c r="D19" s="503" t="s">
        <v>162</v>
      </c>
      <c r="E19" s="504"/>
      <c r="F19" s="504"/>
      <c r="G19" s="504"/>
      <c r="H19" s="504"/>
      <c r="I19" s="504"/>
      <c r="J19" s="504"/>
      <c r="K19" s="504"/>
      <c r="L19" s="505"/>
    </row>
    <row r="20" spans="3:28" ht="148.4" customHeight="1" thickBot="1">
      <c r="C20" s="502"/>
      <c r="D20" s="370" t="s">
        <v>163</v>
      </c>
      <c r="E20" s="371" t="s">
        <v>164</v>
      </c>
      <c r="F20" s="371" t="s">
        <v>165</v>
      </c>
      <c r="G20" s="371" t="s">
        <v>166</v>
      </c>
      <c r="H20" s="371" t="s">
        <v>167</v>
      </c>
      <c r="I20" s="371" t="s">
        <v>168</v>
      </c>
      <c r="J20" s="371" t="s">
        <v>169</v>
      </c>
      <c r="K20" s="371" t="s">
        <v>170</v>
      </c>
      <c r="L20" s="372" t="s">
        <v>171</v>
      </c>
    </row>
    <row r="21" spans="3:28" ht="30" customHeight="1" thickTop="1" thickBot="1">
      <c r="C21" s="357" t="str">
        <f>C8</f>
        <v>令和４年度</v>
      </c>
      <c r="D21" s="56"/>
      <c r="E21" s="57"/>
      <c r="F21" s="57"/>
      <c r="G21" s="57"/>
      <c r="H21" s="57"/>
      <c r="I21" s="57"/>
      <c r="J21" s="57"/>
      <c r="K21" s="57"/>
      <c r="L21" s="58"/>
      <c r="N21" s="358"/>
    </row>
    <row r="22" spans="3:28" ht="30" customHeight="1" thickBot="1">
      <c r="C22" s="357" t="str">
        <f>C9</f>
        <v>令和５年度</v>
      </c>
      <c r="D22" s="56"/>
      <c r="E22" s="57"/>
      <c r="F22" s="57"/>
      <c r="G22" s="57"/>
      <c r="H22" s="57"/>
      <c r="I22" s="57"/>
      <c r="J22" s="57"/>
      <c r="K22" s="57"/>
      <c r="L22" s="58"/>
    </row>
    <row r="23" spans="3:28" ht="30" customHeight="1" thickBot="1">
      <c r="C23" s="357" t="str">
        <f>C10</f>
        <v>令和６年度</v>
      </c>
      <c r="D23" s="56"/>
      <c r="E23" s="57"/>
      <c r="F23" s="57"/>
      <c r="G23" s="57"/>
      <c r="H23" s="57"/>
      <c r="I23" s="57"/>
      <c r="J23" s="57"/>
      <c r="K23" s="57"/>
      <c r="L23" s="58"/>
    </row>
  </sheetData>
  <mergeCells count="9">
    <mergeCell ref="N14:N16"/>
    <mergeCell ref="C19:C20"/>
    <mergeCell ref="D19:L19"/>
    <mergeCell ref="M1:N1"/>
    <mergeCell ref="C6:C7"/>
    <mergeCell ref="C12:C13"/>
    <mergeCell ref="K12:K13"/>
    <mergeCell ref="L12:L13"/>
    <mergeCell ref="N12:N13"/>
  </mergeCells>
  <phoneticPr fontId="1"/>
  <pageMargins left="0.19685039370078741" right="0.19685039370078741" top="0.31496062992125984" bottom="0.23622047244094491" header="0.23622047244094491" footer="0.19685039370078741"/>
  <pageSetup paperSize="9" scale="64"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3EC56-E9F6-4108-A6F3-E314264D1C38}">
  <sheetPr>
    <tabColor rgb="FFFFFF00"/>
  </sheetPr>
  <dimension ref="A1:M108"/>
  <sheetViews>
    <sheetView view="pageBreakPreview" zoomScale="80" zoomScaleNormal="100" zoomScaleSheetLayoutView="80" workbookViewId="0"/>
  </sheetViews>
  <sheetFormatPr defaultColWidth="9" defaultRowHeight="13"/>
  <cols>
    <col min="1" max="1" width="3.90625" style="240" customWidth="1"/>
    <col min="2" max="9" width="14.36328125" style="240" customWidth="1"/>
    <col min="10" max="10" width="17.453125" style="240" customWidth="1"/>
    <col min="11" max="13" width="14.36328125" style="240" customWidth="1"/>
    <col min="14" max="16384" width="9" style="240"/>
  </cols>
  <sheetData>
    <row r="1" spans="1:10" s="201" customFormat="1" ht="14">
      <c r="A1" s="201" t="s">
        <v>78</v>
      </c>
      <c r="H1" s="202" t="s">
        <v>2</v>
      </c>
      <c r="I1" s="255"/>
    </row>
    <row r="2" spans="1:10" s="201" customFormat="1" ht="14">
      <c r="A2" s="200" t="s">
        <v>79</v>
      </c>
    </row>
    <row r="3" spans="1:10" s="201" customFormat="1" ht="14">
      <c r="A3" s="200"/>
      <c r="H3" s="202" t="s">
        <v>1</v>
      </c>
      <c r="I3" s="400"/>
    </row>
    <row r="4" spans="1:10" s="201" customFormat="1" ht="14">
      <c r="A4" s="200"/>
      <c r="I4" s="374"/>
    </row>
    <row r="5" spans="1:10" s="201" customFormat="1" ht="14">
      <c r="A5" s="200"/>
      <c r="B5" s="202" t="s">
        <v>15</v>
      </c>
      <c r="C5" s="255"/>
    </row>
    <row r="6" spans="1:10" s="201" customFormat="1" ht="14">
      <c r="A6" s="200"/>
      <c r="B6" s="205"/>
      <c r="C6" s="205"/>
      <c r="H6" s="205"/>
      <c r="I6" s="373"/>
    </row>
    <row r="7" spans="1:10" s="207" customFormat="1" ht="14">
      <c r="I7" s="374" t="s">
        <v>0</v>
      </c>
    </row>
    <row r="8" spans="1:10" ht="82.5" customHeight="1">
      <c r="A8" s="234"/>
      <c r="B8" s="401" t="s">
        <v>80</v>
      </c>
      <c r="C8" s="401" t="s">
        <v>127</v>
      </c>
      <c r="D8" s="402" t="s">
        <v>316</v>
      </c>
      <c r="E8" s="401" t="s">
        <v>128</v>
      </c>
      <c r="F8" s="234"/>
    </row>
    <row r="9" spans="1:10" ht="36" customHeight="1">
      <c r="A9" s="234"/>
      <c r="B9" s="403"/>
      <c r="C9" s="403"/>
      <c r="D9" s="404"/>
      <c r="E9" s="405">
        <f>B9-C9-D9</f>
        <v>0</v>
      </c>
      <c r="F9" s="234"/>
    </row>
    <row r="10" spans="1:10">
      <c r="A10" s="234"/>
      <c r="B10" s="406"/>
      <c r="C10" s="406"/>
      <c r="D10" s="406"/>
      <c r="E10" s="221"/>
      <c r="F10" s="221"/>
    </row>
    <row r="11" spans="1:10" ht="12.75" customHeight="1" thickBot="1">
      <c r="A11" s="234"/>
      <c r="B11" s="406"/>
      <c r="C11" s="406"/>
      <c r="D11" s="406"/>
      <c r="E11" s="221"/>
      <c r="F11" s="221"/>
    </row>
    <row r="12" spans="1:10" ht="101.15" customHeight="1" thickTop="1">
      <c r="A12" s="234"/>
      <c r="B12" s="406"/>
      <c r="C12" s="406"/>
      <c r="D12" s="407" t="s">
        <v>81</v>
      </c>
      <c r="E12" s="408" t="s">
        <v>129</v>
      </c>
      <c r="F12" s="409" t="s">
        <v>82</v>
      </c>
      <c r="G12" s="442"/>
      <c r="H12" s="442"/>
      <c r="I12" s="221"/>
      <c r="J12" s="221"/>
    </row>
    <row r="13" spans="1:10" ht="36" customHeight="1" thickBot="1">
      <c r="A13" s="234"/>
      <c r="B13" s="406"/>
      <c r="C13" s="406"/>
      <c r="D13" s="394"/>
      <c r="E13" s="410">
        <f>+D13-D9</f>
        <v>0</v>
      </c>
      <c r="F13" s="411" t="e">
        <f>IF(IF(E9&lt;E13,E9+D9,E15+(E9-E15)*H19/G19+D9)&gt;D19,D19,IF(E9&lt;E13,E9+D9,E15+(E9-E15)*H19/G19+D9))</f>
        <v>#DIV/0!</v>
      </c>
      <c r="H13" s="406"/>
      <c r="I13" s="221"/>
      <c r="J13" s="221"/>
    </row>
    <row r="14" spans="1:10" ht="57.75" customHeight="1" thickTop="1">
      <c r="A14" s="234"/>
      <c r="B14" s="406"/>
      <c r="C14" s="406"/>
      <c r="D14" s="412" t="s">
        <v>84</v>
      </c>
      <c r="E14" s="413" t="s">
        <v>85</v>
      </c>
      <c r="F14" s="221"/>
    </row>
    <row r="15" spans="1:10" ht="12.75" customHeight="1">
      <c r="A15" s="234"/>
      <c r="B15" s="406"/>
      <c r="C15" s="406"/>
      <c r="D15" s="406"/>
      <c r="E15" s="414">
        <f>IF(E13&gt;0,E13,0)</f>
        <v>0</v>
      </c>
      <c r="F15" s="221" t="s">
        <v>322</v>
      </c>
    </row>
    <row r="16" spans="1:10">
      <c r="A16" s="234"/>
      <c r="B16" s="406"/>
      <c r="C16" s="406"/>
      <c r="D16" s="406"/>
      <c r="E16" s="221"/>
      <c r="F16" s="221"/>
    </row>
    <row r="17" spans="1:13">
      <c r="A17" s="234"/>
      <c r="B17" s="212" t="s">
        <v>24</v>
      </c>
      <c r="C17" s="406"/>
      <c r="D17" s="406"/>
      <c r="E17" s="221"/>
      <c r="F17" s="221"/>
    </row>
    <row r="18" spans="1:13" ht="67.5" customHeight="1">
      <c r="A18" s="234"/>
      <c r="B18" s="402" t="s">
        <v>86</v>
      </c>
      <c r="C18" s="402" t="s">
        <v>87</v>
      </c>
      <c r="D18" s="415" t="s">
        <v>88</v>
      </c>
      <c r="E18" s="228" t="s">
        <v>29</v>
      </c>
      <c r="F18" s="228" t="s">
        <v>109</v>
      </c>
      <c r="G18" s="401" t="s">
        <v>317</v>
      </c>
      <c r="H18" s="401" t="s">
        <v>318</v>
      </c>
    </row>
    <row r="19" spans="1:13" ht="36" customHeight="1">
      <c r="A19" s="234"/>
      <c r="B19" s="416"/>
      <c r="C19" s="416"/>
      <c r="D19" s="404"/>
      <c r="E19" s="256"/>
      <c r="F19" s="256"/>
      <c r="G19" s="417">
        <f>(B19-C19)-D13-F19</f>
        <v>0</v>
      </c>
      <c r="H19" s="417">
        <f>D19-E19-D13</f>
        <v>0</v>
      </c>
    </row>
    <row r="20" spans="1:13" ht="70.5" customHeight="1">
      <c r="A20" s="234"/>
      <c r="B20" s="406"/>
      <c r="C20" s="406"/>
      <c r="D20" s="406"/>
      <c r="E20" s="232" t="s">
        <v>111</v>
      </c>
      <c r="F20" s="232" t="s">
        <v>319</v>
      </c>
      <c r="G20" s="221"/>
    </row>
    <row r="21" spans="1:13" ht="14">
      <c r="A21" s="234"/>
      <c r="B21" s="406"/>
      <c r="C21" s="406"/>
      <c r="D21" s="406"/>
      <c r="E21" s="418"/>
      <c r="F21" s="418"/>
    </row>
    <row r="22" spans="1:13">
      <c r="A22" s="240" t="s">
        <v>89</v>
      </c>
    </row>
    <row r="23" spans="1:13" s="234" customFormat="1">
      <c r="A23" s="234" t="s">
        <v>112</v>
      </c>
      <c r="B23" s="221"/>
      <c r="C23" s="235"/>
      <c r="D23" s="238"/>
      <c r="E23" s="235"/>
      <c r="F23" s="235"/>
      <c r="G23" s="235"/>
      <c r="I23" s="379" t="s">
        <v>0</v>
      </c>
    </row>
    <row r="24" spans="1:13" s="207" customFormat="1">
      <c r="A24" s="240" t="s">
        <v>90</v>
      </c>
      <c r="B24" s="240"/>
      <c r="C24" s="240"/>
      <c r="D24" s="240"/>
      <c r="E24" s="240"/>
      <c r="F24" s="240"/>
      <c r="G24" s="240"/>
      <c r="H24" s="240"/>
      <c r="I24" s="240"/>
      <c r="J24" s="240"/>
      <c r="K24" s="240"/>
      <c r="L24" s="240"/>
    </row>
    <row r="25" spans="1:13">
      <c r="M25" s="207"/>
    </row>
    <row r="26" spans="1:13" s="234" customFormat="1">
      <c r="B26" s="242" t="s">
        <v>113</v>
      </c>
    </row>
    <row r="27" spans="1:13" s="234" customFormat="1" ht="48.5" thickBot="1">
      <c r="B27" s="243" t="s">
        <v>34</v>
      </c>
      <c r="C27" s="338" t="s">
        <v>312</v>
      </c>
      <c r="D27" s="338" t="s">
        <v>313</v>
      </c>
      <c r="E27" s="244" t="s">
        <v>35</v>
      </c>
      <c r="F27" s="439"/>
      <c r="G27" s="236"/>
      <c r="H27" s="245"/>
    </row>
    <row r="28" spans="1:13" s="234" customFormat="1" ht="40.5" customHeight="1" thickBot="1">
      <c r="A28" s="246" t="s">
        <v>36</v>
      </c>
      <c r="B28" s="260"/>
      <c r="C28" s="260"/>
      <c r="D28" s="260"/>
      <c r="E28" s="247">
        <f>SUM(B28:D28)</f>
        <v>0</v>
      </c>
      <c r="F28" s="440"/>
      <c r="G28" s="430"/>
      <c r="H28" s="245"/>
    </row>
    <row r="29" spans="1:13" s="234" customFormat="1">
      <c r="A29" s="235"/>
      <c r="B29" s="236" t="s">
        <v>37</v>
      </c>
      <c r="C29" s="236"/>
      <c r="D29" s="236"/>
      <c r="E29" s="236"/>
      <c r="F29" s="236"/>
      <c r="G29" s="236"/>
      <c r="H29" s="236"/>
      <c r="I29" s="245"/>
    </row>
    <row r="30" spans="1:13" s="234" customFormat="1">
      <c r="A30" s="235"/>
      <c r="B30" s="248" t="s">
        <v>337</v>
      </c>
      <c r="C30" s="236"/>
      <c r="D30" s="236"/>
      <c r="E30" s="236"/>
      <c r="F30" s="236"/>
      <c r="G30" s="236"/>
      <c r="H30" s="236"/>
      <c r="I30" s="245"/>
    </row>
    <row r="31" spans="1:13" s="234" customFormat="1">
      <c r="A31" s="235"/>
      <c r="B31" s="248" t="s">
        <v>338</v>
      </c>
      <c r="C31" s="236"/>
      <c r="D31" s="236"/>
      <c r="E31" s="236"/>
      <c r="F31" s="236"/>
      <c r="G31" s="236"/>
      <c r="H31" s="236"/>
      <c r="I31" s="245"/>
    </row>
    <row r="32" spans="1:13" s="234" customFormat="1">
      <c r="A32" s="235"/>
      <c r="B32" s="248" t="s">
        <v>339</v>
      </c>
      <c r="C32" s="236"/>
      <c r="D32" s="236"/>
      <c r="E32" s="236"/>
      <c r="F32" s="236"/>
      <c r="G32" s="236"/>
      <c r="H32" s="236"/>
      <c r="I32" s="245"/>
    </row>
    <row r="33" spans="1:9" s="234" customFormat="1">
      <c r="A33" s="235"/>
      <c r="B33" s="248"/>
      <c r="C33" s="236"/>
      <c r="D33" s="236"/>
      <c r="E33" s="236"/>
      <c r="F33" s="236"/>
      <c r="G33" s="236"/>
      <c r="H33" s="236"/>
      <c r="I33" s="245"/>
    </row>
    <row r="34" spans="1:9" s="234" customFormat="1">
      <c r="B34" s="234" t="s">
        <v>38</v>
      </c>
    </row>
    <row r="35" spans="1:9" s="234" customFormat="1" ht="78.5" thickBot="1">
      <c r="B35" s="426" t="s">
        <v>106</v>
      </c>
      <c r="C35" s="243" t="s">
        <v>114</v>
      </c>
      <c r="D35" s="243" t="s">
        <v>115</v>
      </c>
      <c r="E35" s="243" t="s">
        <v>116</v>
      </c>
      <c r="F35" s="243" t="s">
        <v>323</v>
      </c>
      <c r="G35" s="380" t="s">
        <v>35</v>
      </c>
      <c r="H35" s="245"/>
    </row>
    <row r="36" spans="1:9" s="234" customFormat="1" ht="43.5" customHeight="1" thickBot="1">
      <c r="A36" s="246" t="s">
        <v>36</v>
      </c>
      <c r="B36" s="381"/>
      <c r="C36" s="260"/>
      <c r="D36" s="260"/>
      <c r="E36" s="260"/>
      <c r="F36" s="260"/>
      <c r="G36" s="247">
        <f>SUM(B36:F36)</f>
        <v>0</v>
      </c>
      <c r="H36" s="245"/>
    </row>
    <row r="37" spans="1:9" s="234" customFormat="1">
      <c r="A37" s="235"/>
      <c r="B37" s="236" t="s">
        <v>37</v>
      </c>
      <c r="C37" s="236"/>
      <c r="D37" s="236"/>
      <c r="E37" s="236"/>
      <c r="F37" s="382"/>
      <c r="G37" s="236"/>
      <c r="H37" s="236"/>
      <c r="I37" s="245"/>
    </row>
    <row r="38" spans="1:9" s="234" customFormat="1" ht="13.5" customHeight="1">
      <c r="A38" s="235"/>
      <c r="B38" s="600" t="s">
        <v>340</v>
      </c>
      <c r="C38" s="600"/>
      <c r="D38" s="600"/>
      <c r="E38" s="600"/>
      <c r="F38" s="600"/>
      <c r="G38" s="600"/>
      <c r="H38" s="236"/>
      <c r="I38" s="245"/>
    </row>
    <row r="39" spans="1:9" s="234" customFormat="1">
      <c r="A39" s="235"/>
      <c r="B39" s="248" t="s">
        <v>341</v>
      </c>
      <c r="C39" s="236"/>
      <c r="D39" s="236"/>
      <c r="E39" s="236"/>
      <c r="F39" s="236"/>
      <c r="G39" s="236"/>
      <c r="H39" s="236"/>
      <c r="I39" s="245"/>
    </row>
    <row r="40" spans="1:9" s="234" customFormat="1">
      <c r="A40" s="235"/>
      <c r="B40" s="248" t="s">
        <v>342</v>
      </c>
      <c r="C40" s="236"/>
      <c r="D40" s="236"/>
      <c r="E40" s="236"/>
      <c r="F40" s="236"/>
      <c r="G40" s="236"/>
      <c r="H40" s="236"/>
      <c r="I40" s="245"/>
    </row>
    <row r="41" spans="1:9" s="234" customFormat="1">
      <c r="A41" s="235"/>
      <c r="B41" s="248" t="s">
        <v>343</v>
      </c>
      <c r="C41" s="236"/>
      <c r="D41" s="236"/>
      <c r="E41" s="236"/>
      <c r="F41" s="236"/>
      <c r="G41" s="236"/>
      <c r="H41" s="236"/>
      <c r="I41" s="245"/>
    </row>
    <row r="42" spans="1:9" s="234" customFormat="1">
      <c r="A42" s="235"/>
      <c r="B42" s="342" t="s">
        <v>344</v>
      </c>
      <c r="C42" s="236"/>
      <c r="D42" s="236"/>
      <c r="E42" s="236"/>
      <c r="F42" s="236"/>
      <c r="G42" s="236"/>
      <c r="H42" s="236"/>
      <c r="I42" s="245"/>
    </row>
    <row r="43" spans="1:9" s="234" customFormat="1" ht="12" customHeight="1"/>
    <row r="44" spans="1:9" s="234" customFormat="1">
      <c r="B44" s="234" t="s">
        <v>39</v>
      </c>
      <c r="E44" s="383"/>
    </row>
    <row r="45" spans="1:9" s="234" customFormat="1" ht="96" customHeight="1" thickBot="1">
      <c r="B45" s="243" t="s">
        <v>117</v>
      </c>
      <c r="C45" s="243" t="s">
        <v>118</v>
      </c>
      <c r="D45" s="432" t="s">
        <v>332</v>
      </c>
      <c r="E45" s="433" t="s">
        <v>333</v>
      </c>
      <c r="F45" s="244" t="s">
        <v>329</v>
      </c>
      <c r="G45" s="236"/>
    </row>
    <row r="46" spans="1:9" s="234" customFormat="1" ht="41.25" customHeight="1" thickBot="1">
      <c r="A46" s="246" t="s">
        <v>36</v>
      </c>
      <c r="B46" s="384"/>
      <c r="C46" s="385"/>
      <c r="D46" s="385"/>
      <c r="E46" s="386"/>
      <c r="F46" s="429">
        <f>SUM(B46:E46)</f>
        <v>0</v>
      </c>
      <c r="G46" s="430"/>
    </row>
    <row r="47" spans="1:9" s="234" customFormat="1">
      <c r="A47" s="235"/>
      <c r="B47" s="236" t="s">
        <v>37</v>
      </c>
      <c r="C47" s="236"/>
      <c r="D47" s="236"/>
      <c r="E47" s="236"/>
      <c r="F47" s="236"/>
      <c r="G47" s="236"/>
      <c r="H47" s="236"/>
      <c r="I47" s="245"/>
    </row>
    <row r="48" spans="1:9" s="234" customFormat="1">
      <c r="A48" s="235"/>
      <c r="B48" s="434" t="s">
        <v>345</v>
      </c>
      <c r="C48" s="250"/>
      <c r="D48" s="250"/>
      <c r="E48" s="250"/>
      <c r="F48" s="250"/>
      <c r="G48" s="236"/>
      <c r="H48" s="236"/>
      <c r="I48" s="245"/>
    </row>
    <row r="49" spans="1:10" s="234" customFormat="1">
      <c r="A49" s="235"/>
      <c r="B49" s="601" t="s">
        <v>346</v>
      </c>
      <c r="C49" s="601"/>
      <c r="D49" s="601"/>
      <c r="E49" s="601"/>
      <c r="F49" s="601"/>
      <c r="G49" s="236"/>
      <c r="H49" s="236"/>
      <c r="I49" s="245"/>
    </row>
    <row r="50" spans="1:10" s="234" customFormat="1">
      <c r="A50" s="235"/>
      <c r="B50" s="438" t="s">
        <v>347</v>
      </c>
      <c r="C50" s="436"/>
      <c r="D50" s="436"/>
      <c r="E50" s="436"/>
      <c r="F50" s="436"/>
      <c r="G50" s="387"/>
      <c r="H50" s="236"/>
      <c r="I50" s="245"/>
    </row>
    <row r="51" spans="1:10" s="234" customFormat="1">
      <c r="A51" s="235"/>
      <c r="B51" s="438" t="s">
        <v>348</v>
      </c>
      <c r="C51" s="436"/>
      <c r="D51" s="436"/>
      <c r="E51" s="436"/>
      <c r="F51" s="436"/>
      <c r="G51" s="387"/>
      <c r="H51" s="236"/>
      <c r="I51" s="245"/>
    </row>
    <row r="52" spans="1:10" s="234" customFormat="1">
      <c r="A52" s="235"/>
      <c r="B52" s="248"/>
      <c r="C52" s="236"/>
      <c r="D52" s="236"/>
      <c r="E52" s="236"/>
      <c r="F52" s="236"/>
      <c r="G52" s="236"/>
      <c r="H52" s="236"/>
      <c r="I52" s="245"/>
    </row>
    <row r="53" spans="1:10" s="234" customFormat="1">
      <c r="B53" s="234" t="s">
        <v>40</v>
      </c>
    </row>
    <row r="54" spans="1:10" s="234" customFormat="1" ht="52.5" thickBot="1">
      <c r="B54" s="243" t="s">
        <v>119</v>
      </c>
      <c r="C54" s="243" t="s">
        <v>41</v>
      </c>
      <c r="D54" s="243" t="s">
        <v>120</v>
      </c>
      <c r="E54" s="388" t="s">
        <v>131</v>
      </c>
      <c r="F54" s="243" t="s">
        <v>35</v>
      </c>
      <c r="G54" s="236"/>
      <c r="H54" s="236"/>
      <c r="I54" s="236"/>
      <c r="J54" s="245"/>
    </row>
    <row r="55" spans="1:10" s="234" customFormat="1" ht="42.75" customHeight="1" thickBot="1">
      <c r="A55" s="246" t="s">
        <v>36</v>
      </c>
      <c r="B55" s="260"/>
      <c r="C55" s="260"/>
      <c r="D55" s="260"/>
      <c r="E55" s="389"/>
      <c r="F55" s="247">
        <f>SUM(B55:E55)</f>
        <v>0</v>
      </c>
      <c r="G55" s="236"/>
      <c r="H55" s="236"/>
      <c r="I55" s="236"/>
      <c r="J55" s="245"/>
    </row>
    <row r="56" spans="1:10" s="234" customFormat="1">
      <c r="A56" s="235"/>
      <c r="B56" s="236" t="s">
        <v>37</v>
      </c>
      <c r="C56" s="236"/>
      <c r="D56" s="236"/>
      <c r="E56" s="382"/>
      <c r="F56" s="236"/>
      <c r="G56" s="236"/>
      <c r="H56" s="236"/>
      <c r="I56" s="245"/>
    </row>
    <row r="57" spans="1:10" s="234" customFormat="1">
      <c r="A57" s="235"/>
      <c r="B57" s="248" t="s">
        <v>349</v>
      </c>
      <c r="C57" s="236"/>
      <c r="D57" s="236"/>
      <c r="E57" s="236"/>
      <c r="F57" s="236"/>
      <c r="G57" s="236"/>
      <c r="H57" s="236"/>
      <c r="I57" s="245"/>
    </row>
    <row r="58" spans="1:10" s="234" customFormat="1">
      <c r="A58" s="235"/>
      <c r="B58" s="248" t="s">
        <v>350</v>
      </c>
      <c r="C58" s="236"/>
      <c r="D58" s="236"/>
      <c r="E58" s="236"/>
      <c r="F58" s="236"/>
      <c r="G58" s="236"/>
      <c r="H58" s="236"/>
      <c r="I58" s="245"/>
    </row>
    <row r="59" spans="1:10" s="234" customFormat="1">
      <c r="A59" s="235"/>
      <c r="B59" s="248" t="s">
        <v>351</v>
      </c>
      <c r="C59" s="236"/>
      <c r="D59" s="236"/>
      <c r="E59" s="236"/>
      <c r="F59" s="236"/>
      <c r="G59" s="236"/>
      <c r="H59" s="236"/>
      <c r="I59" s="245"/>
    </row>
    <row r="60" spans="1:10" s="234" customFormat="1">
      <c r="A60" s="235"/>
      <c r="B60" s="342" t="s">
        <v>352</v>
      </c>
      <c r="C60" s="236"/>
      <c r="D60" s="236"/>
      <c r="E60" s="236"/>
      <c r="F60" s="236"/>
      <c r="G60" s="236"/>
      <c r="H60" s="236"/>
      <c r="I60" s="245"/>
    </row>
    <row r="61" spans="1:10" s="234" customFormat="1">
      <c r="A61" s="235"/>
      <c r="B61" s="248"/>
      <c r="C61" s="236"/>
      <c r="D61" s="236"/>
      <c r="E61" s="236"/>
      <c r="F61" s="236"/>
      <c r="G61" s="236"/>
      <c r="H61" s="236"/>
      <c r="I61" s="245"/>
    </row>
    <row r="62" spans="1:10" s="234" customFormat="1">
      <c r="B62" s="234" t="s">
        <v>42</v>
      </c>
    </row>
    <row r="63" spans="1:10" s="234" customFormat="1" ht="26.5" thickBot="1">
      <c r="B63" s="243" t="s">
        <v>121</v>
      </c>
      <c r="C63" s="243" t="s">
        <v>35</v>
      </c>
      <c r="D63" s="236"/>
      <c r="E63" s="236"/>
      <c r="F63" s="236"/>
      <c r="G63" s="236"/>
      <c r="H63" s="245"/>
    </row>
    <row r="64" spans="1:10" s="234" customFormat="1" ht="42" customHeight="1" thickBot="1">
      <c r="A64" s="246" t="s">
        <v>36</v>
      </c>
      <c r="B64" s="260"/>
      <c r="C64" s="247">
        <f>SUM(B64)</f>
        <v>0</v>
      </c>
      <c r="D64" s="236"/>
      <c r="E64" s="249"/>
      <c r="F64" s="236"/>
      <c r="G64" s="236"/>
      <c r="H64" s="245"/>
    </row>
    <row r="65" spans="1:13" s="234" customFormat="1">
      <c r="A65" s="235"/>
      <c r="B65" s="236" t="s">
        <v>37</v>
      </c>
      <c r="C65" s="236"/>
      <c r="D65" s="236"/>
      <c r="E65" s="236"/>
      <c r="F65" s="236"/>
      <c r="G65" s="236"/>
      <c r="H65" s="236"/>
      <c r="I65" s="245"/>
    </row>
    <row r="66" spans="1:13" s="234" customFormat="1">
      <c r="A66" s="235"/>
      <c r="B66" s="248" t="s">
        <v>353</v>
      </c>
      <c r="C66" s="236"/>
      <c r="D66" s="236"/>
      <c r="E66" s="236"/>
      <c r="F66" s="236"/>
      <c r="G66" s="236"/>
      <c r="H66" s="236"/>
      <c r="I66" s="245"/>
    </row>
    <row r="67" spans="1:13" s="234" customFormat="1">
      <c r="A67" s="235"/>
      <c r="B67" s="248"/>
      <c r="C67" s="236"/>
      <c r="D67" s="236"/>
      <c r="E67" s="236"/>
      <c r="F67" s="236"/>
      <c r="G67" s="236"/>
      <c r="H67" s="236"/>
      <c r="I67" s="245"/>
    </row>
    <row r="68" spans="1:13" s="207" customFormat="1">
      <c r="A68" s="240"/>
      <c r="B68" s="240" t="s">
        <v>43</v>
      </c>
      <c r="C68" s="240"/>
      <c r="D68" s="240"/>
      <c r="E68" s="240"/>
      <c r="F68" s="240"/>
      <c r="G68" s="240"/>
      <c r="H68" s="240"/>
      <c r="I68" s="240"/>
      <c r="J68" s="240"/>
      <c r="K68" s="240"/>
      <c r="L68" s="240"/>
    </row>
    <row r="69" spans="1:13" s="207" customFormat="1" ht="52">
      <c r="A69" s="251"/>
      <c r="B69" s="390" t="s">
        <v>44</v>
      </c>
      <c r="C69" s="390" t="s">
        <v>45</v>
      </c>
      <c r="D69" s="390" t="s">
        <v>46</v>
      </c>
      <c r="E69" s="390" t="s">
        <v>47</v>
      </c>
      <c r="F69" s="246" t="s">
        <v>48</v>
      </c>
      <c r="G69" s="390" t="s">
        <v>49</v>
      </c>
      <c r="H69" s="419" t="s">
        <v>131</v>
      </c>
      <c r="I69" s="390" t="s">
        <v>50</v>
      </c>
      <c r="J69" s="390" t="s">
        <v>51</v>
      </c>
    </row>
    <row r="70" spans="1:13" s="207" customFormat="1" ht="41.25" customHeight="1">
      <c r="A70" s="390" t="s">
        <v>36</v>
      </c>
      <c r="B70" s="391"/>
      <c r="C70" s="391"/>
      <c r="D70" s="391"/>
      <c r="E70" s="391"/>
      <c r="F70" s="391"/>
      <c r="G70" s="391"/>
      <c r="H70" s="391"/>
      <c r="I70" s="391"/>
      <c r="J70" s="391"/>
    </row>
    <row r="71" spans="1:13" s="207" customFormat="1">
      <c r="A71" s="251"/>
      <c r="B71" s="252"/>
      <c r="C71" s="252"/>
      <c r="D71" s="252"/>
      <c r="E71" s="252"/>
      <c r="F71" s="252"/>
      <c r="G71" s="252"/>
      <c r="H71" s="252"/>
      <c r="I71" s="252"/>
      <c r="J71" s="252"/>
      <c r="K71" s="252"/>
      <c r="L71" s="252"/>
      <c r="M71" s="392"/>
    </row>
    <row r="72" spans="1:13" s="207" customFormat="1" ht="57" customHeight="1" thickBot="1">
      <c r="A72" s="251"/>
      <c r="B72" s="390" t="s">
        <v>105</v>
      </c>
      <c r="C72" s="390" t="s">
        <v>3</v>
      </c>
      <c r="D72" s="393" t="s">
        <v>35</v>
      </c>
      <c r="E72" s="252"/>
      <c r="F72" s="252"/>
      <c r="G72" s="252"/>
      <c r="H72" s="252"/>
      <c r="I72" s="252"/>
      <c r="J72" s="252"/>
      <c r="K72" s="252"/>
      <c r="L72" s="252"/>
      <c r="M72" s="392"/>
    </row>
    <row r="73" spans="1:13" s="207" customFormat="1" ht="50.15" customHeight="1" thickBot="1">
      <c r="A73" s="251"/>
      <c r="B73" s="391"/>
      <c r="C73" s="394"/>
      <c r="D73" s="395">
        <f>B70+C70+D70+E70+F70+G70+H70+I70+J70+B73+C73</f>
        <v>0</v>
      </c>
      <c r="E73" s="252"/>
      <c r="F73" s="252"/>
      <c r="G73" s="252"/>
      <c r="H73" s="252"/>
      <c r="I73" s="252"/>
      <c r="J73" s="252"/>
      <c r="K73" s="252"/>
      <c r="L73" s="252"/>
      <c r="M73" s="392"/>
    </row>
    <row r="74" spans="1:13" s="207" customFormat="1">
      <c r="A74" s="251"/>
      <c r="B74" s="252"/>
      <c r="C74" s="252"/>
      <c r="D74" s="252"/>
      <c r="E74" s="252"/>
      <c r="F74" s="252"/>
      <c r="G74" s="252"/>
      <c r="H74" s="252"/>
      <c r="I74" s="252"/>
      <c r="J74" s="252"/>
      <c r="K74" s="252"/>
      <c r="L74" s="252"/>
      <c r="M74" s="392"/>
    </row>
    <row r="75" spans="1:13" s="234" customFormat="1">
      <c r="B75" s="242" t="s">
        <v>52</v>
      </c>
      <c r="C75" s="249"/>
      <c r="D75" s="249"/>
      <c r="E75" s="249"/>
      <c r="F75" s="249"/>
      <c r="G75" s="249"/>
      <c r="H75" s="249"/>
      <c r="I75" s="249"/>
      <c r="J75" s="236"/>
    </row>
    <row r="76" spans="1:13" s="234" customFormat="1">
      <c r="B76" s="242" t="s">
        <v>354</v>
      </c>
      <c r="C76" s="249"/>
      <c r="D76" s="249"/>
      <c r="E76" s="249"/>
      <c r="F76" s="249"/>
      <c r="G76" s="249"/>
      <c r="H76" s="249"/>
      <c r="I76" s="249"/>
      <c r="J76" s="236"/>
    </row>
    <row r="77" spans="1:13" s="234" customFormat="1">
      <c r="B77" s="242" t="s">
        <v>355</v>
      </c>
      <c r="C77" s="249"/>
      <c r="D77" s="249"/>
      <c r="E77" s="249"/>
      <c r="F77" s="249"/>
      <c r="G77" s="249"/>
      <c r="H77" s="249"/>
      <c r="I77" s="249"/>
      <c r="J77" s="236"/>
    </row>
    <row r="78" spans="1:13" s="234" customFormat="1">
      <c r="B78" s="242" t="s">
        <v>356</v>
      </c>
      <c r="C78" s="249"/>
      <c r="D78" s="249"/>
      <c r="E78" s="249"/>
      <c r="F78" s="249"/>
      <c r="G78" s="249"/>
      <c r="H78" s="249"/>
      <c r="I78" s="249"/>
      <c r="J78" s="236"/>
    </row>
    <row r="79" spans="1:13" s="234" customFormat="1">
      <c r="B79" s="242" t="s">
        <v>357</v>
      </c>
      <c r="C79" s="249"/>
      <c r="D79" s="249"/>
      <c r="E79" s="249"/>
      <c r="F79" s="249"/>
      <c r="G79" s="249"/>
      <c r="H79" s="249"/>
      <c r="I79" s="249"/>
      <c r="J79" s="236"/>
    </row>
    <row r="80" spans="1:13" s="234" customFormat="1">
      <c r="B80" s="242" t="s">
        <v>358</v>
      </c>
      <c r="C80" s="249"/>
      <c r="D80" s="249"/>
      <c r="E80" s="249"/>
      <c r="F80" s="249"/>
      <c r="G80" s="249"/>
      <c r="H80" s="249"/>
      <c r="I80" s="249"/>
      <c r="J80" s="236"/>
    </row>
    <row r="81" spans="1:10" s="234" customFormat="1">
      <c r="B81" s="242" t="s">
        <v>359</v>
      </c>
      <c r="C81" s="249"/>
      <c r="D81" s="249"/>
      <c r="E81" s="249"/>
      <c r="F81" s="249"/>
      <c r="G81" s="249"/>
      <c r="H81" s="249"/>
      <c r="I81" s="249"/>
      <c r="J81" s="236"/>
    </row>
    <row r="82" spans="1:10" s="234" customFormat="1">
      <c r="B82" s="342" t="s">
        <v>360</v>
      </c>
      <c r="C82" s="249"/>
      <c r="D82" s="249"/>
      <c r="E82" s="249"/>
      <c r="F82" s="249"/>
      <c r="G82" s="249"/>
      <c r="H82" s="249"/>
      <c r="I82" s="249"/>
      <c r="J82" s="236"/>
    </row>
    <row r="83" spans="1:10" s="234" customFormat="1">
      <c r="B83" s="242" t="s">
        <v>361</v>
      </c>
      <c r="C83" s="249"/>
      <c r="D83" s="249"/>
      <c r="E83" s="249"/>
      <c r="F83" s="249"/>
      <c r="G83" s="249"/>
      <c r="H83" s="249"/>
      <c r="I83" s="249"/>
      <c r="J83" s="236"/>
    </row>
    <row r="84" spans="1:10" s="234" customFormat="1">
      <c r="B84" s="242" t="s">
        <v>362</v>
      </c>
      <c r="C84" s="249"/>
      <c r="D84" s="249"/>
      <c r="E84" s="249"/>
      <c r="F84" s="249"/>
      <c r="G84" s="249"/>
      <c r="H84" s="249"/>
      <c r="I84" s="249"/>
      <c r="J84" s="236"/>
    </row>
    <row r="85" spans="1:10" s="234" customFormat="1">
      <c r="B85" s="242" t="s">
        <v>363</v>
      </c>
      <c r="C85" s="249"/>
      <c r="D85" s="249"/>
      <c r="E85" s="249"/>
      <c r="F85" s="249"/>
      <c r="G85" s="249"/>
      <c r="H85" s="249"/>
      <c r="I85" s="249"/>
      <c r="J85" s="236"/>
    </row>
    <row r="86" spans="1:10" s="234" customFormat="1">
      <c r="B86" s="242" t="s">
        <v>364</v>
      </c>
      <c r="C86" s="249"/>
      <c r="D86" s="249"/>
      <c r="E86" s="249"/>
      <c r="F86" s="249"/>
      <c r="G86" s="249"/>
      <c r="H86" s="249"/>
      <c r="I86" s="249"/>
      <c r="J86" s="236"/>
    </row>
    <row r="87" spans="1:10" s="234" customFormat="1">
      <c r="B87" s="242"/>
      <c r="C87" s="249"/>
      <c r="D87" s="249"/>
      <c r="E87" s="249"/>
      <c r="F87" s="249"/>
      <c r="G87" s="249"/>
      <c r="H87" s="249"/>
      <c r="I87" s="249"/>
      <c r="J87" s="236"/>
    </row>
    <row r="88" spans="1:10" s="234" customFormat="1">
      <c r="B88" s="234" t="s">
        <v>53</v>
      </c>
    </row>
    <row r="89" spans="1:10" s="234" customFormat="1" ht="39.5" thickBot="1">
      <c r="B89" s="243" t="s">
        <v>54</v>
      </c>
      <c r="C89" s="243" t="s">
        <v>35</v>
      </c>
      <c r="D89" s="236"/>
      <c r="E89" s="236"/>
      <c r="F89" s="236"/>
      <c r="G89" s="245"/>
    </row>
    <row r="90" spans="1:10" s="234" customFormat="1" ht="39" customHeight="1" thickBot="1">
      <c r="A90" s="246" t="s">
        <v>36</v>
      </c>
      <c r="B90" s="260"/>
      <c r="C90" s="247">
        <f>SUM(B90:B90)</f>
        <v>0</v>
      </c>
      <c r="D90" s="236"/>
      <c r="E90" s="236"/>
      <c r="F90" s="236"/>
      <c r="G90" s="245"/>
    </row>
    <row r="91" spans="1:10" s="234" customFormat="1">
      <c r="A91" s="235"/>
      <c r="B91" s="236" t="s">
        <v>37</v>
      </c>
      <c r="C91" s="236"/>
      <c r="D91" s="236"/>
      <c r="E91" s="236"/>
      <c r="F91" s="236"/>
      <c r="G91" s="236"/>
      <c r="H91" s="236"/>
      <c r="I91" s="245"/>
    </row>
    <row r="92" spans="1:10" s="234" customFormat="1">
      <c r="A92" s="235"/>
      <c r="B92" s="248" t="s">
        <v>365</v>
      </c>
      <c r="C92" s="236"/>
      <c r="D92" s="236"/>
      <c r="E92" s="236"/>
      <c r="F92" s="236"/>
      <c r="G92" s="236"/>
      <c r="H92" s="236"/>
      <c r="I92" s="245"/>
    </row>
    <row r="93" spans="1:10" s="234" customFormat="1">
      <c r="A93" s="235"/>
      <c r="B93" s="396"/>
      <c r="C93" s="236"/>
      <c r="D93" s="236"/>
      <c r="E93" s="236"/>
      <c r="F93" s="236"/>
      <c r="G93" s="236"/>
      <c r="H93" s="236"/>
      <c r="I93" s="245"/>
    </row>
    <row r="94" spans="1:10">
      <c r="A94" s="234"/>
      <c r="B94" s="234" t="s">
        <v>55</v>
      </c>
      <c r="C94" s="234"/>
    </row>
    <row r="95" spans="1:10" ht="109" customHeight="1" thickBot="1">
      <c r="A95" s="234"/>
      <c r="B95" s="343" t="s">
        <v>101</v>
      </c>
      <c r="C95" s="343" t="s">
        <v>100</v>
      </c>
      <c r="D95" s="343" t="s">
        <v>314</v>
      </c>
      <c r="E95" s="343" t="s">
        <v>321</v>
      </c>
      <c r="F95" s="437" t="s">
        <v>334</v>
      </c>
      <c r="G95" s="344" t="s">
        <v>35</v>
      </c>
    </row>
    <row r="96" spans="1:10" ht="41.25" customHeight="1" thickBot="1">
      <c r="A96" s="254" t="s">
        <v>36</v>
      </c>
      <c r="B96" s="48"/>
      <c r="C96" s="261"/>
      <c r="D96" s="339"/>
      <c r="E96" s="339"/>
      <c r="F96" s="431"/>
      <c r="G96" s="247">
        <f>SUM(B96:F96)</f>
        <v>0</v>
      </c>
    </row>
    <row r="97" spans="1:9">
      <c r="A97" s="235"/>
      <c r="B97" s="236" t="s">
        <v>37</v>
      </c>
      <c r="C97" s="236"/>
    </row>
    <row r="98" spans="1:9" s="234" customFormat="1">
      <c r="A98" s="235"/>
      <c r="B98" s="248" t="s">
        <v>366</v>
      </c>
      <c r="C98" s="236"/>
      <c r="D98" s="236"/>
      <c r="E98" s="236"/>
      <c r="F98" s="236"/>
      <c r="G98" s="236"/>
      <c r="H98" s="236"/>
      <c r="I98" s="245"/>
    </row>
    <row r="99" spans="1:9">
      <c r="A99" s="235"/>
      <c r="B99" s="248" t="s">
        <v>367</v>
      </c>
      <c r="C99" s="236"/>
    </row>
    <row r="100" spans="1:9">
      <c r="A100" s="235"/>
      <c r="B100" s="248" t="s">
        <v>368</v>
      </c>
      <c r="C100" s="236"/>
    </row>
    <row r="101" spans="1:9">
      <c r="A101" s="235"/>
      <c r="B101" s="248" t="s">
        <v>370</v>
      </c>
      <c r="C101" s="236"/>
    </row>
    <row r="102" spans="1:9">
      <c r="B102" s="434" t="s">
        <v>369</v>
      </c>
    </row>
    <row r="103" spans="1:9" s="207" customFormat="1" ht="12"/>
    <row r="104" spans="1:9">
      <c r="A104" s="234"/>
      <c r="B104" s="234" t="s">
        <v>103</v>
      </c>
      <c r="C104" s="234"/>
    </row>
    <row r="105" spans="1:9" ht="98.15" customHeight="1" thickBot="1">
      <c r="A105" s="234"/>
      <c r="B105" s="253" t="s">
        <v>324</v>
      </c>
      <c r="C105" s="243" t="s">
        <v>35</v>
      </c>
    </row>
    <row r="106" spans="1:9" ht="40.5" customHeight="1" thickBot="1">
      <c r="A106" s="254" t="s">
        <v>36</v>
      </c>
      <c r="B106" s="48"/>
      <c r="C106" s="247">
        <f>SUM(B106:B106)</f>
        <v>0</v>
      </c>
    </row>
    <row r="107" spans="1:9">
      <c r="A107" s="235"/>
      <c r="B107" s="236" t="s">
        <v>37</v>
      </c>
      <c r="C107" s="236"/>
    </row>
    <row r="108" spans="1:9">
      <c r="B108" s="240" t="s">
        <v>325</v>
      </c>
    </row>
  </sheetData>
  <mergeCells count="2">
    <mergeCell ref="B38:G38"/>
    <mergeCell ref="B49:F49"/>
  </mergeCells>
  <phoneticPr fontId="1"/>
  <pageMargins left="0.38" right="0.3" top="0.64" bottom="0.34" header="0.51200000000000001" footer="0.2"/>
  <pageSetup paperSize="9" scale="56" fitToHeight="4" orientation="landscape" r:id="rId1"/>
  <headerFooter alignWithMargins="0"/>
  <rowBreaks count="2" manualBreakCount="2">
    <brk id="21" max="16383" man="1"/>
    <brk id="67" max="9" man="1"/>
  </rowBreaks>
  <ignoredErrors>
    <ignoredError sqref="F46"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CB10A-03DC-4426-A8D8-1182762F29CA}">
  <sheetPr>
    <tabColor rgb="FFFFFF00"/>
  </sheetPr>
  <dimension ref="A1:M108"/>
  <sheetViews>
    <sheetView view="pageBreakPreview" zoomScale="80" zoomScaleNormal="100" zoomScaleSheetLayoutView="80" workbookViewId="0"/>
  </sheetViews>
  <sheetFormatPr defaultColWidth="9" defaultRowHeight="13"/>
  <cols>
    <col min="1" max="1" width="3.90625" style="241" customWidth="1"/>
    <col min="2" max="13" width="14.36328125" style="241" customWidth="1"/>
    <col min="14" max="16384" width="9" style="241"/>
  </cols>
  <sheetData>
    <row r="1" spans="1:13" s="204" customFormat="1" ht="14">
      <c r="A1" s="201" t="s">
        <v>91</v>
      </c>
      <c r="B1" s="201"/>
      <c r="C1" s="201"/>
      <c r="D1" s="201"/>
      <c r="E1" s="201"/>
      <c r="F1" s="201"/>
      <c r="G1" s="201"/>
      <c r="H1" s="202" t="s">
        <v>2</v>
      </c>
      <c r="I1" s="255"/>
      <c r="K1" s="262" t="s">
        <v>92</v>
      </c>
      <c r="L1" s="263"/>
    </row>
    <row r="2" spans="1:13" s="204" customFormat="1" ht="14">
      <c r="A2" s="200" t="s">
        <v>79</v>
      </c>
      <c r="B2" s="201"/>
      <c r="C2" s="201"/>
      <c r="D2" s="201"/>
      <c r="E2" s="201"/>
      <c r="F2" s="201"/>
      <c r="G2" s="201"/>
      <c r="H2" s="201"/>
      <c r="I2" s="201"/>
      <c r="K2" s="262"/>
      <c r="L2" s="263"/>
    </row>
    <row r="3" spans="1:13" s="204" customFormat="1" ht="14">
      <c r="A3" s="200"/>
      <c r="B3" s="201"/>
      <c r="C3" s="201"/>
      <c r="D3" s="201"/>
      <c r="E3" s="201"/>
      <c r="F3" s="201"/>
      <c r="G3" s="201"/>
      <c r="H3" s="202" t="s">
        <v>58</v>
      </c>
      <c r="I3" s="400"/>
      <c r="K3" s="262"/>
      <c r="L3" s="203" t="s">
        <v>59</v>
      </c>
      <c r="M3" s="269"/>
    </row>
    <row r="4" spans="1:13" s="204" customFormat="1" ht="14">
      <c r="A4" s="200"/>
      <c r="B4" s="201"/>
      <c r="C4" s="201"/>
      <c r="D4" s="201"/>
      <c r="E4" s="201"/>
      <c r="F4" s="201"/>
      <c r="G4" s="201"/>
      <c r="H4" s="201"/>
      <c r="I4" s="374"/>
      <c r="K4" s="262"/>
      <c r="L4" s="299"/>
      <c r="M4" s="263"/>
    </row>
    <row r="5" spans="1:13" s="204" customFormat="1" ht="14">
      <c r="A5" s="200"/>
      <c r="B5" s="202" t="s">
        <v>15</v>
      </c>
      <c r="C5" s="255"/>
      <c r="D5" s="201"/>
      <c r="E5" s="201"/>
      <c r="F5" s="201"/>
      <c r="G5" s="201"/>
      <c r="H5" s="201"/>
      <c r="I5" s="201"/>
      <c r="K5" s="262"/>
      <c r="L5" s="263"/>
      <c r="M5" s="263"/>
    </row>
    <row r="6" spans="1:13" s="204" customFormat="1" ht="14">
      <c r="A6" s="200"/>
      <c r="B6" s="205"/>
      <c r="C6" s="205"/>
      <c r="D6" s="201"/>
      <c r="E6" s="201"/>
      <c r="F6" s="201"/>
      <c r="G6" s="201"/>
      <c r="H6" s="205"/>
      <c r="I6" s="373"/>
      <c r="K6" s="262"/>
      <c r="L6" s="263"/>
      <c r="M6" s="263"/>
    </row>
    <row r="7" spans="1:13" s="208" customFormat="1" ht="14.5" thickBot="1">
      <c r="A7" s="207"/>
      <c r="B7" s="207"/>
      <c r="C7" s="207"/>
      <c r="D7" s="207"/>
      <c r="E7" s="207"/>
      <c r="F7" s="207"/>
      <c r="G7" s="207"/>
      <c r="H7" s="207"/>
      <c r="I7" s="374" t="s">
        <v>0</v>
      </c>
      <c r="K7" s="264"/>
      <c r="L7" s="300"/>
      <c r="M7" s="206" t="s">
        <v>0</v>
      </c>
    </row>
    <row r="8" spans="1:13" ht="82.5" customHeight="1">
      <c r="A8" s="234"/>
      <c r="B8" s="401" t="s">
        <v>80</v>
      </c>
      <c r="C8" s="401" t="s">
        <v>127</v>
      </c>
      <c r="D8" s="402" t="s">
        <v>316</v>
      </c>
      <c r="E8" s="401" t="s">
        <v>128</v>
      </c>
      <c r="F8" s="234"/>
      <c r="G8" s="240"/>
      <c r="H8" s="240"/>
      <c r="I8" s="240"/>
      <c r="K8" s="301"/>
      <c r="L8" s="265" t="s">
        <v>93</v>
      </c>
      <c r="M8" s="222"/>
    </row>
    <row r="9" spans="1:13" ht="36" customHeight="1" thickBot="1">
      <c r="A9" s="234"/>
      <c r="B9" s="403"/>
      <c r="C9" s="403"/>
      <c r="D9" s="404"/>
      <c r="E9" s="405">
        <f>B9-C9-D9</f>
        <v>0</v>
      </c>
      <c r="F9" s="234"/>
      <c r="G9" s="240"/>
      <c r="H9" s="240"/>
      <c r="I9" s="240"/>
      <c r="K9" s="301"/>
      <c r="L9" s="270"/>
      <c r="M9" s="222"/>
    </row>
    <row r="10" spans="1:13">
      <c r="A10" s="234"/>
      <c r="B10" s="406"/>
      <c r="C10" s="406"/>
      <c r="D10" s="406"/>
      <c r="E10" s="221"/>
      <c r="F10" s="221"/>
      <c r="G10" s="240"/>
      <c r="H10" s="240"/>
      <c r="I10" s="240"/>
      <c r="K10" s="301"/>
      <c r="L10" s="266"/>
      <c r="M10" s="222"/>
    </row>
    <row r="11" spans="1:13" ht="12.75" customHeight="1" thickBot="1">
      <c r="A11" s="234"/>
      <c r="B11" s="406"/>
      <c r="C11" s="406"/>
      <c r="D11" s="406"/>
      <c r="E11" s="221"/>
      <c r="F11" s="221"/>
      <c r="G11" s="240"/>
      <c r="H11" s="240"/>
      <c r="I11" s="240"/>
      <c r="K11" s="301"/>
      <c r="L11" s="267"/>
      <c r="M11" s="222"/>
    </row>
    <row r="12" spans="1:13" ht="91.4" customHeight="1" thickTop="1">
      <c r="A12" s="234"/>
      <c r="B12" s="406"/>
      <c r="C12" s="406"/>
      <c r="D12" s="407" t="s">
        <v>81</v>
      </c>
      <c r="E12" s="408" t="s">
        <v>129</v>
      </c>
      <c r="F12" s="409" t="s">
        <v>82</v>
      </c>
      <c r="G12" s="603" t="s">
        <v>83</v>
      </c>
      <c r="H12" s="603"/>
      <c r="I12" s="221"/>
      <c r="J12" s="268"/>
      <c r="K12" s="301"/>
      <c r="L12" s="302" t="s">
        <v>94</v>
      </c>
      <c r="M12" s="222"/>
    </row>
    <row r="13" spans="1:13" ht="36" customHeight="1" thickBot="1">
      <c r="A13" s="234"/>
      <c r="B13" s="406"/>
      <c r="C13" s="406"/>
      <c r="D13" s="394"/>
      <c r="E13" s="410">
        <f>+D13-D9</f>
        <v>0</v>
      </c>
      <c r="F13" s="411" t="e">
        <f>IF(IF(E9&lt;E13,E9+D9,E15+(E9-E15)*H19/G19+D9)&gt;D19,D19,IF(E9&lt;E13,E9+D9,E15+(E9-E15)*H19/G19+D9))</f>
        <v>#DIV/0!</v>
      </c>
      <c r="G13" s="240"/>
      <c r="H13" s="406"/>
      <c r="I13" s="221"/>
      <c r="J13" s="268"/>
      <c r="K13" s="301"/>
      <c r="L13" s="220" t="e">
        <f>+F13*L9</f>
        <v>#DIV/0!</v>
      </c>
      <c r="M13" s="222"/>
    </row>
    <row r="14" spans="1:13" ht="57.75" customHeight="1" thickTop="1">
      <c r="A14" s="234"/>
      <c r="B14" s="406"/>
      <c r="C14" s="406"/>
      <c r="D14" s="412" t="s">
        <v>84</v>
      </c>
      <c r="E14" s="413" t="s">
        <v>85</v>
      </c>
      <c r="F14" s="221"/>
      <c r="G14" s="240"/>
      <c r="H14" s="240"/>
      <c r="I14" s="240"/>
      <c r="K14" s="264"/>
      <c r="L14" s="222"/>
    </row>
    <row r="15" spans="1:13" ht="12.75" customHeight="1">
      <c r="A15" s="234"/>
      <c r="B15" s="406"/>
      <c r="C15" s="406"/>
      <c r="D15" s="406"/>
      <c r="E15" s="414">
        <f>IF(E13&gt;0,E13,0)</f>
        <v>0</v>
      </c>
      <c r="F15" s="221"/>
      <c r="G15" s="240"/>
      <c r="H15" s="240"/>
      <c r="I15" s="240"/>
      <c r="K15" s="264"/>
      <c r="L15" s="222"/>
    </row>
    <row r="16" spans="1:13">
      <c r="A16" s="234"/>
      <c r="B16" s="406"/>
      <c r="C16" s="406"/>
      <c r="D16" s="406"/>
      <c r="E16" s="221"/>
      <c r="F16" s="221"/>
      <c r="G16" s="240"/>
      <c r="H16" s="240"/>
      <c r="I16" s="240"/>
      <c r="K16" s="264"/>
      <c r="L16" s="222"/>
    </row>
    <row r="17" spans="1:13">
      <c r="A17" s="234"/>
      <c r="B17" s="212" t="s">
        <v>24</v>
      </c>
      <c r="C17" s="406"/>
      <c r="D17" s="406"/>
      <c r="E17" s="221"/>
      <c r="F17" s="221"/>
      <c r="G17" s="240"/>
      <c r="H17" s="240"/>
      <c r="I17" s="240"/>
      <c r="K17" s="264"/>
      <c r="L17" s="222"/>
    </row>
    <row r="18" spans="1:13" ht="67.5" customHeight="1">
      <c r="A18" s="234"/>
      <c r="B18" s="402" t="s">
        <v>86</v>
      </c>
      <c r="C18" s="402" t="s">
        <v>87</v>
      </c>
      <c r="D18" s="415" t="s">
        <v>88</v>
      </c>
      <c r="E18" s="228" t="s">
        <v>29</v>
      </c>
      <c r="F18" s="228" t="s">
        <v>109</v>
      </c>
      <c r="G18" s="401" t="s">
        <v>317</v>
      </c>
      <c r="H18" s="401" t="s">
        <v>318</v>
      </c>
      <c r="I18" s="240"/>
      <c r="K18" s="264"/>
      <c r="L18" s="222"/>
    </row>
    <row r="19" spans="1:13" ht="36" customHeight="1">
      <c r="A19" s="234"/>
      <c r="B19" s="416"/>
      <c r="C19" s="416"/>
      <c r="D19" s="404"/>
      <c r="E19" s="256"/>
      <c r="F19" s="256"/>
      <c r="G19" s="417">
        <f>(B19-C19)-D13-F19</f>
        <v>0</v>
      </c>
      <c r="H19" s="417">
        <f>D19-E19-D13</f>
        <v>0</v>
      </c>
      <c r="I19" s="240"/>
      <c r="K19" s="264"/>
      <c r="L19" s="222"/>
    </row>
    <row r="20" spans="1:13" ht="70.5" customHeight="1">
      <c r="A20" s="234"/>
      <c r="B20" s="406"/>
      <c r="C20" s="406"/>
      <c r="D20" s="406"/>
      <c r="E20" s="232" t="s">
        <v>111</v>
      </c>
      <c r="F20" s="232" t="s">
        <v>98</v>
      </c>
      <c r="G20" s="221"/>
      <c r="H20" s="240"/>
      <c r="I20" s="240"/>
      <c r="K20" s="264"/>
      <c r="L20" s="222"/>
    </row>
    <row r="21" spans="1:13" ht="14">
      <c r="A21" s="234"/>
      <c r="B21" s="406"/>
      <c r="C21" s="406"/>
      <c r="D21" s="406"/>
      <c r="E21" s="418"/>
      <c r="F21" s="418"/>
      <c r="G21" s="240"/>
      <c r="H21" s="240"/>
      <c r="I21" s="240"/>
      <c r="K21" s="264"/>
      <c r="L21" s="222"/>
    </row>
    <row r="22" spans="1:13">
      <c r="A22" s="240" t="s">
        <v>102</v>
      </c>
      <c r="B22" s="240"/>
      <c r="C22" s="240"/>
      <c r="D22" s="240"/>
      <c r="E22" s="240"/>
      <c r="F22" s="240"/>
      <c r="G22" s="240"/>
      <c r="H22" s="240"/>
      <c r="I22" s="240"/>
      <c r="K22" s="222"/>
      <c r="L22" s="222"/>
    </row>
    <row r="23" spans="1:13" s="237" customFormat="1">
      <c r="A23" s="234" t="s">
        <v>112</v>
      </c>
      <c r="B23" s="221"/>
      <c r="C23" s="235"/>
      <c r="D23" s="238"/>
      <c r="E23" s="235"/>
      <c r="F23" s="235"/>
      <c r="G23" s="235"/>
      <c r="H23" s="234"/>
      <c r="I23" s="234"/>
      <c r="K23" s="222"/>
      <c r="L23" s="222"/>
      <c r="M23" s="239" t="s">
        <v>0</v>
      </c>
    </row>
    <row r="24" spans="1:13" s="208" customFormat="1">
      <c r="A24" s="240" t="s">
        <v>371</v>
      </c>
      <c r="B24" s="240"/>
      <c r="C24" s="240"/>
      <c r="D24" s="240"/>
      <c r="E24" s="240"/>
      <c r="F24" s="240"/>
      <c r="G24" s="240"/>
      <c r="H24" s="240"/>
      <c r="I24" s="240"/>
      <c r="J24" s="241"/>
      <c r="K24" s="222"/>
      <c r="L24" s="222"/>
    </row>
    <row r="25" spans="1:13">
      <c r="A25" s="240"/>
      <c r="B25" s="240"/>
      <c r="C25" s="240"/>
      <c r="D25" s="240"/>
      <c r="E25" s="240"/>
      <c r="F25" s="240"/>
      <c r="G25" s="240"/>
      <c r="H25" s="240"/>
      <c r="I25" s="240"/>
      <c r="M25" s="208"/>
    </row>
    <row r="26" spans="1:13" s="237" customFormat="1">
      <c r="A26" s="234"/>
      <c r="B26" s="242" t="s">
        <v>113</v>
      </c>
      <c r="C26" s="234"/>
      <c r="D26" s="234"/>
      <c r="E26" s="234"/>
      <c r="F26" s="234"/>
      <c r="G26" s="234"/>
      <c r="H26" s="234"/>
      <c r="I26" s="234"/>
    </row>
    <row r="27" spans="1:13" s="234" customFormat="1" ht="48.5" thickBot="1">
      <c r="B27" s="243" t="s">
        <v>34</v>
      </c>
      <c r="C27" s="338" t="s">
        <v>312</v>
      </c>
      <c r="D27" s="338" t="s">
        <v>313</v>
      </c>
      <c r="E27" s="244" t="s">
        <v>35</v>
      </c>
      <c r="F27" s="439"/>
      <c r="G27" s="236"/>
      <c r="H27" s="245"/>
    </row>
    <row r="28" spans="1:13" s="234" customFormat="1" ht="40.5" customHeight="1" thickBot="1">
      <c r="A28" s="246" t="s">
        <v>36</v>
      </c>
      <c r="B28" s="260"/>
      <c r="C28" s="260"/>
      <c r="D28" s="260"/>
      <c r="E28" s="247">
        <f>SUM(B28:D28)</f>
        <v>0</v>
      </c>
      <c r="F28" s="440"/>
      <c r="G28" s="430"/>
      <c r="H28" s="245"/>
    </row>
    <row r="29" spans="1:13" s="234" customFormat="1">
      <c r="A29" s="235"/>
      <c r="B29" s="236" t="s">
        <v>37</v>
      </c>
      <c r="C29" s="236"/>
      <c r="D29" s="236"/>
      <c r="E29" s="236"/>
      <c r="F29" s="236"/>
      <c r="G29" s="236"/>
      <c r="H29" s="236"/>
      <c r="I29" s="245"/>
    </row>
    <row r="30" spans="1:13" s="234" customFormat="1">
      <c r="A30" s="235"/>
      <c r="B30" s="248" t="s">
        <v>337</v>
      </c>
      <c r="C30" s="236"/>
      <c r="D30" s="236"/>
      <c r="E30" s="236"/>
      <c r="F30" s="236"/>
      <c r="G30" s="236"/>
      <c r="H30" s="236"/>
      <c r="I30" s="245"/>
    </row>
    <row r="31" spans="1:13" s="234" customFormat="1">
      <c r="A31" s="235"/>
      <c r="B31" s="248" t="s">
        <v>338</v>
      </c>
      <c r="C31" s="236"/>
      <c r="D31" s="236"/>
      <c r="E31" s="236"/>
      <c r="F31" s="236"/>
      <c r="G31" s="236"/>
      <c r="H31" s="236"/>
      <c r="I31" s="245"/>
    </row>
    <row r="32" spans="1:13" s="234" customFormat="1">
      <c r="A32" s="235"/>
      <c r="B32" s="248" t="s">
        <v>339</v>
      </c>
      <c r="C32" s="236"/>
      <c r="D32" s="236"/>
      <c r="E32" s="236"/>
      <c r="F32" s="236"/>
      <c r="G32" s="236"/>
      <c r="H32" s="236"/>
      <c r="I32" s="245"/>
    </row>
    <row r="33" spans="1:9" s="234" customFormat="1">
      <c r="A33" s="235"/>
      <c r="B33" s="248"/>
      <c r="C33" s="236"/>
      <c r="D33" s="236"/>
      <c r="E33" s="236"/>
      <c r="F33" s="236"/>
      <c r="G33" s="236"/>
      <c r="H33" s="236"/>
      <c r="I33" s="245"/>
    </row>
    <row r="34" spans="1:9" s="234" customFormat="1">
      <c r="B34" s="234" t="s">
        <v>38</v>
      </c>
    </row>
    <row r="35" spans="1:9" s="234" customFormat="1" ht="78.5" thickBot="1">
      <c r="B35" s="426" t="s">
        <v>106</v>
      </c>
      <c r="C35" s="243" t="s">
        <v>114</v>
      </c>
      <c r="D35" s="243" t="s">
        <v>115</v>
      </c>
      <c r="E35" s="243" t="s">
        <v>116</v>
      </c>
      <c r="F35" s="243" t="s">
        <v>323</v>
      </c>
      <c r="G35" s="380" t="s">
        <v>35</v>
      </c>
      <c r="H35" s="245"/>
    </row>
    <row r="36" spans="1:9" s="234" customFormat="1" ht="43.5" customHeight="1" thickBot="1">
      <c r="A36" s="246" t="s">
        <v>36</v>
      </c>
      <c r="B36" s="381"/>
      <c r="C36" s="260"/>
      <c r="D36" s="260"/>
      <c r="E36" s="260"/>
      <c r="F36" s="260"/>
      <c r="G36" s="247">
        <f>SUM(B36:F36)</f>
        <v>0</v>
      </c>
      <c r="H36" s="245"/>
    </row>
    <row r="37" spans="1:9" s="234" customFormat="1">
      <c r="A37" s="235"/>
      <c r="B37" s="236" t="s">
        <v>37</v>
      </c>
      <c r="C37" s="236"/>
      <c r="D37" s="236"/>
      <c r="E37" s="236"/>
      <c r="F37" s="382"/>
      <c r="G37" s="236"/>
      <c r="H37" s="236"/>
      <c r="I37" s="245"/>
    </row>
    <row r="38" spans="1:9" s="234" customFormat="1" ht="13.5" customHeight="1">
      <c r="A38" s="235"/>
      <c r="B38" s="600" t="s">
        <v>340</v>
      </c>
      <c r="C38" s="600"/>
      <c r="D38" s="600"/>
      <c r="E38" s="600"/>
      <c r="F38" s="600"/>
      <c r="G38" s="600"/>
      <c r="H38" s="236"/>
      <c r="I38" s="245"/>
    </row>
    <row r="39" spans="1:9" s="234" customFormat="1">
      <c r="A39" s="235"/>
      <c r="B39" s="248" t="s">
        <v>341</v>
      </c>
      <c r="C39" s="236"/>
      <c r="D39" s="236"/>
      <c r="E39" s="236"/>
      <c r="F39" s="236"/>
      <c r="G39" s="236"/>
      <c r="H39" s="236"/>
      <c r="I39" s="245"/>
    </row>
    <row r="40" spans="1:9" s="234" customFormat="1">
      <c r="A40" s="235"/>
      <c r="B40" s="248" t="s">
        <v>342</v>
      </c>
      <c r="C40" s="236"/>
      <c r="D40" s="236"/>
      <c r="E40" s="236"/>
      <c r="F40" s="236"/>
      <c r="G40" s="236"/>
      <c r="H40" s="236"/>
      <c r="I40" s="245"/>
    </row>
    <row r="41" spans="1:9" s="234" customFormat="1">
      <c r="A41" s="235"/>
      <c r="B41" s="248" t="s">
        <v>343</v>
      </c>
      <c r="C41" s="236"/>
      <c r="D41" s="236"/>
      <c r="E41" s="236"/>
      <c r="F41" s="236"/>
      <c r="G41" s="236"/>
      <c r="H41" s="236"/>
      <c r="I41" s="245"/>
    </row>
    <row r="42" spans="1:9" s="234" customFormat="1">
      <c r="A42" s="235"/>
      <c r="B42" s="342" t="s">
        <v>344</v>
      </c>
      <c r="C42" s="236"/>
      <c r="D42" s="236"/>
      <c r="E42" s="236"/>
      <c r="F42" s="236"/>
      <c r="G42" s="236"/>
      <c r="H42" s="236"/>
      <c r="I42" s="245"/>
    </row>
    <row r="43" spans="1:9" s="234" customFormat="1" ht="12" customHeight="1"/>
    <row r="44" spans="1:9" s="234" customFormat="1">
      <c r="B44" s="234" t="s">
        <v>39</v>
      </c>
      <c r="E44" s="383"/>
    </row>
    <row r="45" spans="1:9" s="234" customFormat="1" ht="96" customHeight="1" thickBot="1">
      <c r="B45" s="243" t="s">
        <v>117</v>
      </c>
      <c r="C45" s="243" t="s">
        <v>118</v>
      </c>
      <c r="D45" s="432" t="s">
        <v>332</v>
      </c>
      <c r="E45" s="433" t="s">
        <v>333</v>
      </c>
      <c r="F45" s="244" t="s">
        <v>329</v>
      </c>
      <c r="G45" s="236"/>
    </row>
    <row r="46" spans="1:9" s="234" customFormat="1" ht="41.25" customHeight="1" thickBot="1">
      <c r="A46" s="246" t="s">
        <v>36</v>
      </c>
      <c r="B46" s="384"/>
      <c r="C46" s="385"/>
      <c r="D46" s="385"/>
      <c r="E46" s="386"/>
      <c r="F46" s="429">
        <f>SUM(B46:E46)</f>
        <v>0</v>
      </c>
      <c r="G46" s="430"/>
    </row>
    <row r="47" spans="1:9" s="234" customFormat="1">
      <c r="A47" s="235"/>
      <c r="B47" s="236" t="s">
        <v>37</v>
      </c>
      <c r="C47" s="236"/>
      <c r="D47" s="236"/>
      <c r="E47" s="236"/>
      <c r="F47" s="236"/>
      <c r="G47" s="236"/>
      <c r="H47" s="236"/>
      <c r="I47" s="245"/>
    </row>
    <row r="48" spans="1:9" s="234" customFormat="1">
      <c r="A48" s="235"/>
      <c r="B48" s="434" t="s">
        <v>345</v>
      </c>
      <c r="C48" s="250"/>
      <c r="D48" s="250"/>
      <c r="E48" s="250"/>
      <c r="F48" s="250"/>
      <c r="G48" s="236"/>
      <c r="H48" s="236"/>
      <c r="I48" s="245"/>
    </row>
    <row r="49" spans="1:10" s="234" customFormat="1">
      <c r="A49" s="235"/>
      <c r="B49" s="601" t="s">
        <v>346</v>
      </c>
      <c r="C49" s="601"/>
      <c r="D49" s="601"/>
      <c r="E49" s="601"/>
      <c r="F49" s="601"/>
      <c r="G49" s="236"/>
      <c r="H49" s="236"/>
      <c r="I49" s="245"/>
    </row>
    <row r="50" spans="1:10" s="234" customFormat="1">
      <c r="A50" s="235"/>
      <c r="B50" s="438" t="s">
        <v>347</v>
      </c>
      <c r="C50" s="436"/>
      <c r="D50" s="436"/>
      <c r="E50" s="436"/>
      <c r="F50" s="436"/>
      <c r="G50" s="387"/>
      <c r="H50" s="236"/>
      <c r="I50" s="245"/>
    </row>
    <row r="51" spans="1:10" s="234" customFormat="1">
      <c r="A51" s="235"/>
      <c r="B51" s="438" t="s">
        <v>348</v>
      </c>
      <c r="C51" s="436"/>
      <c r="D51" s="436"/>
      <c r="E51" s="436"/>
      <c r="F51" s="436"/>
      <c r="G51" s="387"/>
      <c r="H51" s="236"/>
      <c r="I51" s="245"/>
    </row>
    <row r="52" spans="1:10" s="234" customFormat="1">
      <c r="A52" s="235"/>
      <c r="B52" s="248"/>
      <c r="C52" s="236"/>
      <c r="D52" s="236"/>
      <c r="E52" s="236"/>
      <c r="F52" s="236"/>
      <c r="G52" s="236"/>
      <c r="H52" s="236"/>
      <c r="I52" s="245"/>
    </row>
    <row r="53" spans="1:10" s="234" customFormat="1">
      <c r="B53" s="234" t="s">
        <v>40</v>
      </c>
    </row>
    <row r="54" spans="1:10" s="234" customFormat="1" ht="52.5" thickBot="1">
      <c r="B54" s="243" t="s">
        <v>119</v>
      </c>
      <c r="C54" s="243" t="s">
        <v>41</v>
      </c>
      <c r="D54" s="243" t="s">
        <v>120</v>
      </c>
      <c r="E54" s="388" t="s">
        <v>131</v>
      </c>
      <c r="F54" s="243" t="s">
        <v>35</v>
      </c>
      <c r="G54" s="236"/>
      <c r="H54" s="236"/>
      <c r="I54" s="236"/>
      <c r="J54" s="245"/>
    </row>
    <row r="55" spans="1:10" s="234" customFormat="1" ht="42.75" customHeight="1" thickBot="1">
      <c r="A55" s="246" t="s">
        <v>36</v>
      </c>
      <c r="B55" s="260"/>
      <c r="C55" s="260"/>
      <c r="D55" s="260"/>
      <c r="E55" s="389"/>
      <c r="F55" s="247">
        <f>SUM(B55:E55)</f>
        <v>0</v>
      </c>
      <c r="G55" s="236"/>
      <c r="H55" s="236"/>
      <c r="I55" s="236"/>
      <c r="J55" s="245"/>
    </row>
    <row r="56" spans="1:10" s="234" customFormat="1">
      <c r="A56" s="235"/>
      <c r="B56" s="236" t="s">
        <v>37</v>
      </c>
      <c r="C56" s="236"/>
      <c r="D56" s="236"/>
      <c r="E56" s="382"/>
      <c r="F56" s="236"/>
      <c r="G56" s="236"/>
      <c r="H56" s="236"/>
      <c r="I56" s="245"/>
    </row>
    <row r="57" spans="1:10" s="234" customFormat="1">
      <c r="A57" s="235"/>
      <c r="B57" s="248" t="s">
        <v>349</v>
      </c>
      <c r="C57" s="236"/>
      <c r="D57" s="236"/>
      <c r="E57" s="236"/>
      <c r="F57" s="236"/>
      <c r="G57" s="236"/>
      <c r="H57" s="236"/>
      <c r="I57" s="245"/>
    </row>
    <row r="58" spans="1:10" s="234" customFormat="1">
      <c r="A58" s="235"/>
      <c r="B58" s="248" t="s">
        <v>350</v>
      </c>
      <c r="C58" s="236"/>
      <c r="D58" s="236"/>
      <c r="E58" s="236"/>
      <c r="F58" s="236"/>
      <c r="G58" s="236"/>
      <c r="H58" s="236"/>
      <c r="I58" s="245"/>
    </row>
    <row r="59" spans="1:10" s="234" customFormat="1">
      <c r="A59" s="235"/>
      <c r="B59" s="248" t="s">
        <v>351</v>
      </c>
      <c r="C59" s="236"/>
      <c r="D59" s="236"/>
      <c r="E59" s="236"/>
      <c r="F59" s="236"/>
      <c r="G59" s="236"/>
      <c r="H59" s="236"/>
      <c r="I59" s="245"/>
    </row>
    <row r="60" spans="1:10" s="234" customFormat="1">
      <c r="A60" s="235"/>
      <c r="B60" s="342" t="s">
        <v>352</v>
      </c>
      <c r="C60" s="236"/>
      <c r="D60" s="236"/>
      <c r="E60" s="236"/>
      <c r="F60" s="236"/>
      <c r="G60" s="236"/>
      <c r="H60" s="236"/>
      <c r="I60" s="245"/>
    </row>
    <row r="61" spans="1:10" s="234" customFormat="1">
      <c r="A61" s="235"/>
      <c r="B61" s="248"/>
      <c r="C61" s="236"/>
      <c r="D61" s="236"/>
      <c r="E61" s="236"/>
      <c r="F61" s="236"/>
      <c r="G61" s="236"/>
      <c r="H61" s="236"/>
      <c r="I61" s="245"/>
    </row>
    <row r="62" spans="1:10" s="234" customFormat="1">
      <c r="B62" s="234" t="s">
        <v>42</v>
      </c>
    </row>
    <row r="63" spans="1:10" s="234" customFormat="1" ht="26.5" thickBot="1">
      <c r="B63" s="243" t="s">
        <v>121</v>
      </c>
      <c r="C63" s="243" t="s">
        <v>35</v>
      </c>
      <c r="D63" s="236"/>
      <c r="E63" s="236"/>
      <c r="F63" s="236"/>
      <c r="G63" s="236"/>
      <c r="H63" s="245"/>
    </row>
    <row r="64" spans="1:10" s="234" customFormat="1" ht="42" customHeight="1" thickBot="1">
      <c r="A64" s="246" t="s">
        <v>36</v>
      </c>
      <c r="B64" s="260"/>
      <c r="C64" s="247">
        <f>SUM(B64)</f>
        <v>0</v>
      </c>
      <c r="D64" s="236"/>
      <c r="E64" s="249"/>
      <c r="F64" s="236"/>
      <c r="G64" s="236"/>
      <c r="H64" s="245"/>
    </row>
    <row r="65" spans="1:13" s="234" customFormat="1">
      <c r="A65" s="235"/>
      <c r="B65" s="236" t="s">
        <v>37</v>
      </c>
      <c r="C65" s="236"/>
      <c r="D65" s="236"/>
      <c r="E65" s="236"/>
      <c r="F65" s="236"/>
      <c r="G65" s="236"/>
      <c r="H65" s="236"/>
      <c r="I65" s="245"/>
    </row>
    <row r="66" spans="1:13" s="234" customFormat="1">
      <c r="A66" s="235"/>
      <c r="B66" s="248" t="s">
        <v>353</v>
      </c>
      <c r="C66" s="236"/>
      <c r="D66" s="236"/>
      <c r="E66" s="236"/>
      <c r="F66" s="236"/>
      <c r="G66" s="236"/>
      <c r="H66" s="236"/>
      <c r="I66" s="245"/>
    </row>
    <row r="67" spans="1:13" s="234" customFormat="1">
      <c r="A67" s="235"/>
      <c r="B67" s="248"/>
      <c r="C67" s="236"/>
      <c r="D67" s="236"/>
      <c r="E67" s="236"/>
      <c r="F67" s="236"/>
      <c r="G67" s="236"/>
      <c r="H67" s="236"/>
      <c r="I67" s="245"/>
    </row>
    <row r="68" spans="1:13" s="207" customFormat="1">
      <c r="A68" s="240"/>
      <c r="B68" s="240" t="s">
        <v>43</v>
      </c>
      <c r="C68" s="240"/>
      <c r="D68" s="240"/>
      <c r="E68" s="240"/>
      <c r="F68" s="240"/>
      <c r="G68" s="240"/>
      <c r="H68" s="240"/>
      <c r="I68" s="240"/>
      <c r="J68" s="240"/>
      <c r="K68" s="240"/>
      <c r="L68" s="240"/>
    </row>
    <row r="69" spans="1:13" s="207" customFormat="1" ht="52">
      <c r="A69" s="251"/>
      <c r="B69" s="390" t="s">
        <v>44</v>
      </c>
      <c r="C69" s="390" t="s">
        <v>45</v>
      </c>
      <c r="D69" s="390" t="s">
        <v>46</v>
      </c>
      <c r="E69" s="390" t="s">
        <v>47</v>
      </c>
      <c r="F69" s="246" t="s">
        <v>48</v>
      </c>
      <c r="G69" s="390" t="s">
        <v>49</v>
      </c>
      <c r="H69" s="419" t="s">
        <v>131</v>
      </c>
      <c r="I69" s="390" t="s">
        <v>50</v>
      </c>
      <c r="J69" s="390" t="s">
        <v>51</v>
      </c>
    </row>
    <row r="70" spans="1:13" s="207" customFormat="1" ht="41.25" customHeight="1">
      <c r="A70" s="390" t="s">
        <v>36</v>
      </c>
      <c r="B70" s="391"/>
      <c r="C70" s="391"/>
      <c r="D70" s="391"/>
      <c r="E70" s="391"/>
      <c r="F70" s="391"/>
      <c r="G70" s="391"/>
      <c r="H70" s="391"/>
      <c r="I70" s="391"/>
      <c r="J70" s="391"/>
    </row>
    <row r="71" spans="1:13" s="207" customFormat="1">
      <c r="A71" s="251"/>
      <c r="B71" s="252"/>
      <c r="C71" s="252"/>
      <c r="D71" s="252"/>
      <c r="E71" s="252"/>
      <c r="F71" s="252"/>
      <c r="G71" s="252"/>
      <c r="H71" s="252"/>
      <c r="I71" s="252"/>
      <c r="J71" s="252"/>
      <c r="K71" s="252"/>
      <c r="L71" s="252"/>
      <c r="M71" s="392"/>
    </row>
    <row r="72" spans="1:13" s="207" customFormat="1" ht="57" customHeight="1" thickBot="1">
      <c r="A72" s="251"/>
      <c r="B72" s="390" t="s">
        <v>105</v>
      </c>
      <c r="C72" s="390" t="s">
        <v>3</v>
      </c>
      <c r="D72" s="393" t="s">
        <v>35</v>
      </c>
      <c r="E72" s="252"/>
      <c r="F72" s="252"/>
      <c r="G72" s="252"/>
      <c r="H72" s="252"/>
      <c r="I72" s="252"/>
      <c r="J72" s="252"/>
      <c r="K72" s="252"/>
      <c r="L72" s="252"/>
      <c r="M72" s="392"/>
    </row>
    <row r="73" spans="1:13" s="207" customFormat="1" ht="50.15" customHeight="1" thickBot="1">
      <c r="A73" s="251"/>
      <c r="B73" s="391"/>
      <c r="C73" s="394"/>
      <c r="D73" s="395">
        <f>B70+C70+D70+E70+F70+G70+H70+I70+J70+B73+C73</f>
        <v>0</v>
      </c>
      <c r="E73" s="252"/>
      <c r="F73" s="252"/>
      <c r="G73" s="252"/>
      <c r="H73" s="252"/>
      <c r="I73" s="252"/>
      <c r="J73" s="252"/>
      <c r="K73" s="252"/>
      <c r="L73" s="252"/>
      <c r="M73" s="392"/>
    </row>
    <row r="74" spans="1:13" s="207" customFormat="1">
      <c r="A74" s="251"/>
      <c r="B74" s="252"/>
      <c r="C74" s="252"/>
      <c r="D74" s="252"/>
      <c r="E74" s="252"/>
      <c r="F74" s="252"/>
      <c r="G74" s="252"/>
      <c r="H74" s="252"/>
      <c r="I74" s="252"/>
      <c r="J74" s="252"/>
      <c r="K74" s="252"/>
      <c r="L74" s="252"/>
      <c r="M74" s="392"/>
    </row>
    <row r="75" spans="1:13" s="234" customFormat="1">
      <c r="B75" s="242" t="s">
        <v>52</v>
      </c>
      <c r="C75" s="249"/>
      <c r="D75" s="249"/>
      <c r="E75" s="249"/>
      <c r="F75" s="249"/>
      <c r="G75" s="249"/>
      <c r="H75" s="249"/>
      <c r="I75" s="249"/>
      <c r="J75" s="236"/>
    </row>
    <row r="76" spans="1:13" s="234" customFormat="1">
      <c r="B76" s="242" t="s">
        <v>354</v>
      </c>
      <c r="C76" s="249"/>
      <c r="D76" s="249"/>
      <c r="E76" s="249"/>
      <c r="F76" s="249"/>
      <c r="G76" s="249"/>
      <c r="H76" s="249"/>
      <c r="I76" s="249"/>
      <c r="J76" s="236"/>
    </row>
    <row r="77" spans="1:13" s="234" customFormat="1">
      <c r="B77" s="242" t="s">
        <v>355</v>
      </c>
      <c r="C77" s="249"/>
      <c r="D77" s="249"/>
      <c r="E77" s="249"/>
      <c r="F77" s="249"/>
      <c r="G77" s="249"/>
      <c r="H77" s="249"/>
      <c r="I77" s="249"/>
      <c r="J77" s="236"/>
    </row>
    <row r="78" spans="1:13" s="234" customFormat="1">
      <c r="B78" s="242" t="s">
        <v>356</v>
      </c>
      <c r="C78" s="249"/>
      <c r="D78" s="249"/>
      <c r="E78" s="249"/>
      <c r="F78" s="249"/>
      <c r="G78" s="249"/>
      <c r="H78" s="249"/>
      <c r="I78" s="249"/>
      <c r="J78" s="236"/>
    </row>
    <row r="79" spans="1:13" s="234" customFormat="1">
      <c r="B79" s="242" t="s">
        <v>357</v>
      </c>
      <c r="C79" s="249"/>
      <c r="D79" s="249"/>
      <c r="E79" s="249"/>
      <c r="F79" s="249"/>
      <c r="G79" s="249"/>
      <c r="H79" s="249"/>
      <c r="I79" s="249"/>
      <c r="J79" s="236"/>
    </row>
    <row r="80" spans="1:13" s="234" customFormat="1">
      <c r="B80" s="242" t="s">
        <v>358</v>
      </c>
      <c r="C80" s="249"/>
      <c r="D80" s="249"/>
      <c r="E80" s="249"/>
      <c r="F80" s="249"/>
      <c r="G80" s="249"/>
      <c r="H80" s="249"/>
      <c r="I80" s="249"/>
      <c r="J80" s="236"/>
    </row>
    <row r="81" spans="1:10" s="234" customFormat="1">
      <c r="B81" s="242" t="s">
        <v>359</v>
      </c>
      <c r="C81" s="249"/>
      <c r="D81" s="249"/>
      <c r="E81" s="249"/>
      <c r="F81" s="249"/>
      <c r="G81" s="249"/>
      <c r="H81" s="249"/>
      <c r="I81" s="249"/>
      <c r="J81" s="236"/>
    </row>
    <row r="82" spans="1:10" s="234" customFormat="1">
      <c r="B82" s="342" t="s">
        <v>360</v>
      </c>
      <c r="C82" s="249"/>
      <c r="D82" s="249"/>
      <c r="E82" s="249"/>
      <c r="F82" s="249"/>
      <c r="G82" s="249"/>
      <c r="H82" s="249"/>
      <c r="I82" s="249"/>
      <c r="J82" s="236"/>
    </row>
    <row r="83" spans="1:10" s="234" customFormat="1">
      <c r="B83" s="242" t="s">
        <v>361</v>
      </c>
      <c r="C83" s="249"/>
      <c r="D83" s="249"/>
      <c r="E83" s="249"/>
      <c r="F83" s="249"/>
      <c r="G83" s="249"/>
      <c r="H83" s="249"/>
      <c r="I83" s="249"/>
      <c r="J83" s="236"/>
    </row>
    <row r="84" spans="1:10" s="234" customFormat="1">
      <c r="B84" s="242" t="s">
        <v>362</v>
      </c>
      <c r="C84" s="249"/>
      <c r="D84" s="249"/>
      <c r="E84" s="249"/>
      <c r="F84" s="249"/>
      <c r="G84" s="249"/>
      <c r="H84" s="249"/>
      <c r="I84" s="249"/>
      <c r="J84" s="236"/>
    </row>
    <row r="85" spans="1:10" s="234" customFormat="1">
      <c r="B85" s="242" t="s">
        <v>363</v>
      </c>
      <c r="C85" s="249"/>
      <c r="D85" s="249"/>
      <c r="E85" s="249"/>
      <c r="F85" s="249"/>
      <c r="G85" s="249"/>
      <c r="H85" s="249"/>
      <c r="I85" s="249"/>
      <c r="J85" s="236"/>
    </row>
    <row r="86" spans="1:10" s="234" customFormat="1">
      <c r="B86" s="242" t="s">
        <v>364</v>
      </c>
      <c r="C86" s="249"/>
      <c r="D86" s="249"/>
      <c r="E86" s="249"/>
      <c r="F86" s="249"/>
      <c r="G86" s="249"/>
      <c r="H86" s="249"/>
      <c r="I86" s="249"/>
      <c r="J86" s="236"/>
    </row>
    <row r="87" spans="1:10" s="234" customFormat="1">
      <c r="B87" s="242"/>
      <c r="C87" s="249"/>
      <c r="D87" s="249"/>
      <c r="E87" s="249"/>
      <c r="F87" s="249"/>
      <c r="G87" s="249"/>
      <c r="H87" s="249"/>
      <c r="I87" s="249"/>
      <c r="J87" s="236"/>
    </row>
    <row r="88" spans="1:10" s="234" customFormat="1">
      <c r="B88" s="234" t="s">
        <v>53</v>
      </c>
    </row>
    <row r="89" spans="1:10" s="234" customFormat="1" ht="39.5" thickBot="1">
      <c r="B89" s="243" t="s">
        <v>54</v>
      </c>
      <c r="C89" s="243" t="s">
        <v>35</v>
      </c>
      <c r="D89" s="236"/>
      <c r="E89" s="236"/>
      <c r="F89" s="236"/>
      <c r="G89" s="245"/>
    </row>
    <row r="90" spans="1:10" s="234" customFormat="1" ht="39" customHeight="1" thickBot="1">
      <c r="A90" s="246" t="s">
        <v>36</v>
      </c>
      <c r="B90" s="260"/>
      <c r="C90" s="247">
        <f>SUM(B90:B90)</f>
        <v>0</v>
      </c>
      <c r="D90" s="236"/>
      <c r="E90" s="236"/>
      <c r="F90" s="236"/>
      <c r="G90" s="245"/>
    </row>
    <row r="91" spans="1:10" s="234" customFormat="1">
      <c r="A91" s="235"/>
      <c r="B91" s="236" t="s">
        <v>37</v>
      </c>
      <c r="C91" s="236"/>
      <c r="D91" s="236"/>
      <c r="E91" s="236"/>
      <c r="F91" s="236"/>
      <c r="G91" s="236"/>
      <c r="H91" s="236"/>
      <c r="I91" s="245"/>
    </row>
    <row r="92" spans="1:10" s="234" customFormat="1">
      <c r="A92" s="235"/>
      <c r="B92" s="248" t="s">
        <v>365</v>
      </c>
      <c r="C92" s="236"/>
      <c r="D92" s="236"/>
      <c r="E92" s="236"/>
      <c r="F92" s="236"/>
      <c r="G92" s="236"/>
      <c r="H92" s="236"/>
      <c r="I92" s="245"/>
    </row>
    <row r="93" spans="1:10" s="234" customFormat="1">
      <c r="A93" s="235"/>
      <c r="B93" s="396"/>
      <c r="C93" s="236"/>
      <c r="D93" s="236"/>
      <c r="E93" s="236"/>
      <c r="F93" s="236"/>
      <c r="G93" s="236"/>
      <c r="H93" s="236"/>
      <c r="I93" s="245"/>
    </row>
    <row r="94" spans="1:10" s="240" customFormat="1">
      <c r="A94" s="234"/>
      <c r="B94" s="234" t="s">
        <v>55</v>
      </c>
      <c r="C94" s="234"/>
    </row>
    <row r="95" spans="1:10" s="240" customFormat="1" ht="109" customHeight="1" thickBot="1">
      <c r="A95" s="234"/>
      <c r="B95" s="343" t="s">
        <v>101</v>
      </c>
      <c r="C95" s="343" t="s">
        <v>100</v>
      </c>
      <c r="D95" s="343" t="s">
        <v>314</v>
      </c>
      <c r="E95" s="343" t="s">
        <v>321</v>
      </c>
      <c r="F95" s="437" t="s">
        <v>334</v>
      </c>
      <c r="G95" s="344" t="s">
        <v>35</v>
      </c>
    </row>
    <row r="96" spans="1:10" s="240" customFormat="1" ht="41.25" customHeight="1" thickBot="1">
      <c r="A96" s="254" t="s">
        <v>36</v>
      </c>
      <c r="B96" s="48"/>
      <c r="C96" s="261"/>
      <c r="D96" s="339"/>
      <c r="E96" s="339"/>
      <c r="F96" s="431"/>
      <c r="G96" s="247">
        <f>SUM(B96:F96)</f>
        <v>0</v>
      </c>
    </row>
    <row r="97" spans="1:9" s="240" customFormat="1">
      <c r="A97" s="235"/>
      <c r="B97" s="236" t="s">
        <v>37</v>
      </c>
      <c r="C97" s="236"/>
    </row>
    <row r="98" spans="1:9" s="234" customFormat="1">
      <c r="A98" s="235"/>
      <c r="B98" s="248" t="s">
        <v>366</v>
      </c>
      <c r="C98" s="236"/>
      <c r="D98" s="236"/>
      <c r="E98" s="236"/>
      <c r="F98" s="236"/>
      <c r="G98" s="236"/>
      <c r="H98" s="236"/>
      <c r="I98" s="245"/>
    </row>
    <row r="99" spans="1:9" s="240" customFormat="1">
      <c r="A99" s="235"/>
      <c r="B99" s="248" t="s">
        <v>367</v>
      </c>
      <c r="C99" s="236"/>
    </row>
    <row r="100" spans="1:9" s="240" customFormat="1">
      <c r="A100" s="235"/>
      <c r="B100" s="248" t="s">
        <v>368</v>
      </c>
      <c r="C100" s="236"/>
    </row>
    <row r="101" spans="1:9" s="240" customFormat="1">
      <c r="A101" s="235"/>
      <c r="B101" s="248" t="s">
        <v>370</v>
      </c>
      <c r="C101" s="236"/>
    </row>
    <row r="102" spans="1:9" s="240" customFormat="1">
      <c r="B102" s="434" t="s">
        <v>369</v>
      </c>
    </row>
    <row r="103" spans="1:9" s="207" customFormat="1" ht="12"/>
    <row r="104" spans="1:9" s="240" customFormat="1">
      <c r="A104" s="234"/>
      <c r="B104" s="234" t="s">
        <v>103</v>
      </c>
      <c r="C104" s="234"/>
    </row>
    <row r="105" spans="1:9" s="240" customFormat="1" ht="98.15" customHeight="1" thickBot="1">
      <c r="A105" s="234"/>
      <c r="B105" s="253" t="s">
        <v>324</v>
      </c>
      <c r="C105" s="243" t="s">
        <v>35</v>
      </c>
    </row>
    <row r="106" spans="1:9" s="240" customFormat="1" ht="40.5" customHeight="1" thickBot="1">
      <c r="A106" s="254" t="s">
        <v>36</v>
      </c>
      <c r="B106" s="48"/>
      <c r="C106" s="247">
        <f>SUM(B106:B106)</f>
        <v>0</v>
      </c>
    </row>
    <row r="107" spans="1:9" s="240" customFormat="1">
      <c r="A107" s="235"/>
      <c r="B107" s="236" t="s">
        <v>37</v>
      </c>
      <c r="C107" s="236"/>
    </row>
    <row r="108" spans="1:9" s="240" customFormat="1">
      <c r="B108" s="240" t="s">
        <v>325</v>
      </c>
    </row>
  </sheetData>
  <mergeCells count="3">
    <mergeCell ref="G12:H12"/>
    <mergeCell ref="B38:G38"/>
    <mergeCell ref="B49:F49"/>
  </mergeCells>
  <phoneticPr fontId="1"/>
  <pageMargins left="0.56000000000000005" right="0.38" top="0.51" bottom="0.31" header="0.45" footer="0.2"/>
  <pageSetup paperSize="9" scale="58" fitToHeight="4" orientation="landscape" r:id="rId1"/>
  <headerFooter alignWithMargins="0"/>
  <rowBreaks count="2" manualBreakCount="2">
    <brk id="21" max="16383" man="1"/>
    <brk id="6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B0EB4-4EA1-49D3-B07A-D227F5ED5C0A}">
  <sheetPr>
    <tabColor theme="9" tint="0.39997558519241921"/>
    <pageSetUpPr fitToPage="1"/>
  </sheetPr>
  <dimension ref="A1:G31"/>
  <sheetViews>
    <sheetView view="pageBreakPreview" zoomScaleNormal="100" workbookViewId="0"/>
  </sheetViews>
  <sheetFormatPr defaultColWidth="9" defaultRowHeight="13"/>
  <cols>
    <col min="1" max="1" width="4.6328125" style="34" customWidth="1"/>
    <col min="2" max="2" width="19.90625" style="34" customWidth="1"/>
    <col min="3" max="3" width="15.08984375" style="34" customWidth="1"/>
    <col min="4" max="4" width="30.453125" style="34" customWidth="1"/>
    <col min="5" max="5" width="42.08984375" style="34" customWidth="1"/>
    <col min="6" max="6" width="9" style="34"/>
    <col min="7" max="7" width="14.90625" style="34" customWidth="1"/>
    <col min="8" max="16384" width="9" style="34"/>
  </cols>
  <sheetData>
    <row r="1" spans="1:7" ht="14">
      <c r="A1" s="34" t="s">
        <v>95</v>
      </c>
      <c r="F1" s="35" t="s">
        <v>2</v>
      </c>
      <c r="G1" s="298"/>
    </row>
    <row r="2" spans="1:7" ht="14">
      <c r="F2" s="36"/>
      <c r="G2" s="36"/>
    </row>
    <row r="3" spans="1:7" s="36" customFormat="1" ht="14">
      <c r="A3" s="35" t="s">
        <v>15</v>
      </c>
      <c r="B3" s="298"/>
      <c r="F3" s="35" t="s">
        <v>1</v>
      </c>
      <c r="G3" s="297"/>
    </row>
    <row r="4" spans="1:7" ht="14">
      <c r="F4" s="36"/>
      <c r="G4" s="37"/>
    </row>
    <row r="6" spans="1:7" ht="13.5" thickBot="1">
      <c r="E6" s="38" t="s">
        <v>123</v>
      </c>
    </row>
    <row r="7" spans="1:7" s="39" customFormat="1" ht="13.5" thickBot="1">
      <c r="B7" s="40" t="s">
        <v>64</v>
      </c>
      <c r="C7" s="41" t="s">
        <v>65</v>
      </c>
      <c r="D7" s="41" t="s">
        <v>66</v>
      </c>
      <c r="E7" s="42" t="s">
        <v>96</v>
      </c>
    </row>
    <row r="8" spans="1:7" ht="13.5" thickTop="1">
      <c r="B8" s="285"/>
      <c r="C8" s="286"/>
      <c r="D8" s="287"/>
      <c r="E8" s="288"/>
    </row>
    <row r="9" spans="1:7">
      <c r="B9" s="289"/>
      <c r="C9" s="290"/>
      <c r="D9" s="291"/>
      <c r="E9" s="292"/>
    </row>
    <row r="10" spans="1:7">
      <c r="B10" s="289"/>
      <c r="C10" s="290"/>
      <c r="D10" s="291"/>
      <c r="E10" s="292"/>
    </row>
    <row r="11" spans="1:7">
      <c r="B11" s="289"/>
      <c r="C11" s="290"/>
      <c r="D11" s="291"/>
      <c r="E11" s="292"/>
    </row>
    <row r="12" spans="1:7">
      <c r="B12" s="289"/>
      <c r="C12" s="290"/>
      <c r="D12" s="291"/>
      <c r="E12" s="292"/>
    </row>
    <row r="13" spans="1:7">
      <c r="B13" s="289"/>
      <c r="C13" s="290"/>
      <c r="D13" s="291"/>
      <c r="E13" s="292"/>
    </row>
    <row r="14" spans="1:7">
      <c r="B14" s="289"/>
      <c r="C14" s="290"/>
      <c r="D14" s="291"/>
      <c r="E14" s="292"/>
    </row>
    <row r="15" spans="1:7">
      <c r="B15" s="289"/>
      <c r="C15" s="290"/>
      <c r="D15" s="291"/>
      <c r="E15" s="292"/>
    </row>
    <row r="16" spans="1:7">
      <c r="B16" s="289"/>
      <c r="C16" s="290"/>
      <c r="D16" s="291"/>
      <c r="E16" s="292"/>
    </row>
    <row r="17" spans="2:5">
      <c r="B17" s="289"/>
      <c r="C17" s="290"/>
      <c r="D17" s="291"/>
      <c r="E17" s="292"/>
    </row>
    <row r="18" spans="2:5">
      <c r="B18" s="289"/>
      <c r="C18" s="290"/>
      <c r="D18" s="291"/>
      <c r="E18" s="292"/>
    </row>
    <row r="19" spans="2:5">
      <c r="B19" s="289"/>
      <c r="C19" s="290"/>
      <c r="D19" s="291"/>
      <c r="E19" s="292"/>
    </row>
    <row r="20" spans="2:5">
      <c r="B20" s="289"/>
      <c r="C20" s="290"/>
      <c r="D20" s="291"/>
      <c r="E20" s="292"/>
    </row>
    <row r="21" spans="2:5" ht="13.5" thickBot="1">
      <c r="B21" s="293"/>
      <c r="C21" s="294"/>
      <c r="D21" s="295"/>
      <c r="E21" s="296"/>
    </row>
    <row r="22" spans="2:5" ht="13.5" thickBot="1">
      <c r="B22" s="43" t="s">
        <v>68</v>
      </c>
      <c r="C22" s="44">
        <f>SUM(C8:C21)</f>
        <v>0</v>
      </c>
      <c r="D22" s="45"/>
      <c r="E22" s="46"/>
    </row>
    <row r="24" spans="2:5">
      <c r="B24" s="34" t="s">
        <v>97</v>
      </c>
    </row>
    <row r="25" spans="2:5">
      <c r="B25" s="34" t="s">
        <v>74</v>
      </c>
    </row>
    <row r="26" spans="2:5">
      <c r="B26" s="34" t="s">
        <v>320</v>
      </c>
    </row>
    <row r="27" spans="2:5">
      <c r="B27" s="34" t="s">
        <v>130</v>
      </c>
    </row>
    <row r="28" spans="2:5">
      <c r="B28" s="34" t="s">
        <v>76</v>
      </c>
    </row>
    <row r="29" spans="2:5">
      <c r="B29" s="34" t="s">
        <v>77</v>
      </c>
    </row>
    <row r="30" spans="2:5">
      <c r="B30" s="34" t="s">
        <v>125</v>
      </c>
    </row>
    <row r="31" spans="2:5">
      <c r="B31" s="47" t="s">
        <v>126</v>
      </c>
    </row>
  </sheetData>
  <phoneticPr fontId="1"/>
  <pageMargins left="0.78700000000000003" right="0.78700000000000003" top="0.98399999999999999" bottom="0.98399999999999999" header="0.51200000000000001" footer="0.51200000000000001"/>
  <pageSetup paperSize="9" scale="9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755EF-91CC-49C0-AB63-79C8C5CF2FF6}">
  <sheetPr>
    <tabColor theme="3" tint="0.39997558519241921"/>
    <pageSetUpPr fitToPage="1"/>
  </sheetPr>
  <dimension ref="A1:L29"/>
  <sheetViews>
    <sheetView view="pageBreakPreview" zoomScale="85" zoomScaleNormal="100" zoomScaleSheetLayoutView="85" workbookViewId="0">
      <selection activeCell="I24" sqref="I24"/>
    </sheetView>
  </sheetViews>
  <sheetFormatPr defaultColWidth="9" defaultRowHeight="13"/>
  <cols>
    <col min="1" max="1" width="14.6328125" style="122" customWidth="1"/>
    <col min="2" max="11" width="13.6328125" style="122" customWidth="1"/>
    <col min="12" max="12" width="13.453125" style="122" customWidth="1"/>
    <col min="13" max="16384" width="9" style="122"/>
  </cols>
  <sheetData>
    <row r="1" spans="1:12" ht="29.25" customHeight="1">
      <c r="A1" s="493"/>
      <c r="B1" s="493"/>
      <c r="J1" s="123" t="s">
        <v>272</v>
      </c>
      <c r="K1" s="123" t="s">
        <v>273</v>
      </c>
      <c r="L1" s="123" t="s">
        <v>274</v>
      </c>
    </row>
    <row r="2" spans="1:12" ht="13.5" customHeight="1">
      <c r="A2" s="493"/>
      <c r="B2" s="493"/>
      <c r="J2" s="309"/>
      <c r="K2" s="309"/>
      <c r="L2" s="309"/>
    </row>
    <row r="3" spans="1:12" ht="14">
      <c r="A3" s="492"/>
      <c r="B3" s="492"/>
      <c r="I3" s="491"/>
      <c r="J3" s="491"/>
      <c r="K3" s="491"/>
    </row>
    <row r="4" spans="1:12" ht="14">
      <c r="A4" s="492"/>
      <c r="B4" s="492"/>
      <c r="I4" s="491"/>
      <c r="J4" s="491"/>
      <c r="K4" s="491"/>
    </row>
    <row r="5" spans="1:12" ht="13.5" thickBot="1">
      <c r="L5" s="124" t="s">
        <v>0</v>
      </c>
    </row>
    <row r="6" spans="1:12" ht="13.5" customHeight="1">
      <c r="A6" s="604"/>
      <c r="B6" s="125" t="s">
        <v>132</v>
      </c>
      <c r="C6" s="126" t="s">
        <v>133</v>
      </c>
      <c r="D6" s="126" t="s">
        <v>134</v>
      </c>
      <c r="E6" s="126" t="s">
        <v>135</v>
      </c>
      <c r="F6" s="607" t="s">
        <v>381</v>
      </c>
      <c r="G6" s="610" t="s">
        <v>136</v>
      </c>
      <c r="H6" s="611"/>
      <c r="I6" s="611"/>
      <c r="J6" s="611"/>
      <c r="K6" s="611"/>
      <c r="L6" s="612" t="s">
        <v>380</v>
      </c>
    </row>
    <row r="7" spans="1:12" ht="24" customHeight="1">
      <c r="A7" s="605"/>
      <c r="B7" s="615" t="s">
        <v>275</v>
      </c>
      <c r="C7" s="617" t="s">
        <v>276</v>
      </c>
      <c r="D7" s="619" t="s">
        <v>277</v>
      </c>
      <c r="E7" s="619" t="s">
        <v>278</v>
      </c>
      <c r="F7" s="608"/>
      <c r="G7" s="621" t="s">
        <v>279</v>
      </c>
      <c r="H7" s="622"/>
      <c r="I7" s="622"/>
      <c r="J7" s="622"/>
      <c r="K7" s="622"/>
      <c r="L7" s="613"/>
    </row>
    <row r="8" spans="1:12" ht="99" customHeight="1" thickBot="1">
      <c r="A8" s="606"/>
      <c r="B8" s="616"/>
      <c r="C8" s="618"/>
      <c r="D8" s="620"/>
      <c r="E8" s="620"/>
      <c r="F8" s="609"/>
      <c r="G8" s="127" t="s">
        <v>280</v>
      </c>
      <c r="H8" s="127" t="s">
        <v>281</v>
      </c>
      <c r="I8" s="127" t="s">
        <v>282</v>
      </c>
      <c r="J8" s="128" t="s">
        <v>283</v>
      </c>
      <c r="K8" s="129" t="s">
        <v>3</v>
      </c>
      <c r="L8" s="614"/>
    </row>
    <row r="9" spans="1:12" ht="24" customHeight="1">
      <c r="A9" s="490" t="str">
        <f>'総括表③ '!C8</f>
        <v>令和４年度</v>
      </c>
      <c r="B9" s="306"/>
      <c r="C9" s="303"/>
      <c r="D9" s="303"/>
      <c r="E9" s="303"/>
      <c r="F9" s="130">
        <f>B9-C9-D9-E9</f>
        <v>0</v>
      </c>
      <c r="G9" s="303"/>
      <c r="H9" s="303"/>
      <c r="I9" s="303"/>
      <c r="J9" s="131">
        <f>'３③Ｂ '!C16</f>
        <v>0</v>
      </c>
      <c r="K9" s="132">
        <f>SUMIF($A$16:$A$29,$A9,$E$16:$E$29)+SUMIF($F$16:$F$29,$A9,$I$16:$I$29)</f>
        <v>0</v>
      </c>
      <c r="L9" s="133">
        <f>SUM(G9:K9)</f>
        <v>0</v>
      </c>
    </row>
    <row r="10" spans="1:12" ht="24" customHeight="1">
      <c r="A10" s="489" t="str">
        <f>'総括表③ '!C9</f>
        <v>令和５年度</v>
      </c>
      <c r="B10" s="307"/>
      <c r="C10" s="304"/>
      <c r="D10" s="304"/>
      <c r="E10" s="304"/>
      <c r="F10" s="134">
        <f>B10-C10-D10-E10</f>
        <v>0</v>
      </c>
      <c r="G10" s="304"/>
      <c r="H10" s="304"/>
      <c r="I10" s="304"/>
      <c r="J10" s="135">
        <f>'３③Ｂ '!D16</f>
        <v>0</v>
      </c>
      <c r="K10" s="136">
        <f>SUMIF($A$16:$A$29,$A10,$E$16:$E$29)+SUMIF($F$16:$F$29,$A10,$I$16:$I$29)</f>
        <v>0</v>
      </c>
      <c r="L10" s="137">
        <f>SUM(G10:K10)</f>
        <v>0</v>
      </c>
    </row>
    <row r="11" spans="1:12" ht="24" customHeight="1" thickBot="1">
      <c r="A11" s="488" t="str">
        <f>'総括表③ '!C10</f>
        <v>令和６年度</v>
      </c>
      <c r="B11" s="308"/>
      <c r="C11" s="305"/>
      <c r="D11" s="305"/>
      <c r="E11" s="305"/>
      <c r="F11" s="138">
        <f>B11-C11-D11-E11</f>
        <v>0</v>
      </c>
      <c r="G11" s="305"/>
      <c r="H11" s="305"/>
      <c r="I11" s="305"/>
      <c r="J11" s="139">
        <f>'３③Ｂ '!E16</f>
        <v>0</v>
      </c>
      <c r="K11" s="140">
        <f>SUMIF($A$16:$A$29,$A11,$E$16:$E$29)+SUMIF($F$16:$F$29,$A11,$I$16:$I$29)</f>
        <v>0</v>
      </c>
      <c r="L11" s="141">
        <f>SUM(G11:K11)</f>
        <v>0</v>
      </c>
    </row>
    <row r="12" spans="1:12" ht="13.5" customHeight="1"/>
    <row r="13" spans="1:12" ht="13.5" customHeight="1">
      <c r="A13" s="142" t="s">
        <v>284</v>
      </c>
    </row>
    <row r="14" spans="1:12" ht="6" customHeight="1"/>
    <row r="15" spans="1:12">
      <c r="A15" s="143" t="s">
        <v>285</v>
      </c>
      <c r="B15" s="623" t="s">
        <v>286</v>
      </c>
      <c r="C15" s="624"/>
      <c r="D15" s="625"/>
      <c r="E15" s="144" t="s">
        <v>287</v>
      </c>
      <c r="F15" s="441" t="s">
        <v>285</v>
      </c>
      <c r="G15" s="623" t="s">
        <v>286</v>
      </c>
      <c r="H15" s="625"/>
      <c r="I15" s="143" t="s">
        <v>287</v>
      </c>
    </row>
    <row r="16" spans="1:12">
      <c r="A16" s="310"/>
      <c r="B16" s="626"/>
      <c r="C16" s="627"/>
      <c r="D16" s="628"/>
      <c r="E16" s="311"/>
      <c r="F16" s="312"/>
      <c r="G16" s="629"/>
      <c r="H16" s="630"/>
      <c r="I16" s="313"/>
    </row>
    <row r="17" spans="1:9">
      <c r="A17" s="314"/>
      <c r="B17" s="631"/>
      <c r="C17" s="632"/>
      <c r="D17" s="633"/>
      <c r="E17" s="315"/>
      <c r="F17" s="316"/>
      <c r="G17" s="634"/>
      <c r="H17" s="635"/>
      <c r="I17" s="317"/>
    </row>
    <row r="18" spans="1:9">
      <c r="A18" s="314"/>
      <c r="B18" s="631"/>
      <c r="C18" s="632"/>
      <c r="D18" s="633"/>
      <c r="E18" s="315"/>
      <c r="F18" s="316"/>
      <c r="G18" s="634"/>
      <c r="H18" s="635"/>
      <c r="I18" s="317"/>
    </row>
    <row r="19" spans="1:9">
      <c r="A19" s="314"/>
      <c r="B19" s="631"/>
      <c r="C19" s="632"/>
      <c r="D19" s="633"/>
      <c r="E19" s="315"/>
      <c r="F19" s="316"/>
      <c r="G19" s="634"/>
      <c r="H19" s="635"/>
      <c r="I19" s="317"/>
    </row>
    <row r="20" spans="1:9">
      <c r="A20" s="314"/>
      <c r="B20" s="631"/>
      <c r="C20" s="632"/>
      <c r="D20" s="633"/>
      <c r="E20" s="315"/>
      <c r="F20" s="316"/>
      <c r="G20" s="634"/>
      <c r="H20" s="635"/>
      <c r="I20" s="317"/>
    </row>
    <row r="21" spans="1:9">
      <c r="A21" s="314"/>
      <c r="B21" s="631"/>
      <c r="C21" s="632"/>
      <c r="D21" s="633"/>
      <c r="E21" s="315"/>
      <c r="F21" s="316"/>
      <c r="G21" s="634"/>
      <c r="H21" s="635"/>
      <c r="I21" s="317"/>
    </row>
    <row r="22" spans="1:9">
      <c r="A22" s="314"/>
      <c r="B22" s="631"/>
      <c r="C22" s="632"/>
      <c r="D22" s="633"/>
      <c r="E22" s="315"/>
      <c r="F22" s="316"/>
      <c r="G22" s="634"/>
      <c r="H22" s="635"/>
      <c r="I22" s="317"/>
    </row>
    <row r="23" spans="1:9">
      <c r="A23" s="314"/>
      <c r="B23" s="631"/>
      <c r="C23" s="632"/>
      <c r="D23" s="633"/>
      <c r="E23" s="315"/>
      <c r="F23" s="316"/>
      <c r="G23" s="634"/>
      <c r="H23" s="635"/>
      <c r="I23" s="317"/>
    </row>
    <row r="24" spans="1:9">
      <c r="A24" s="314"/>
      <c r="B24" s="631"/>
      <c r="C24" s="632"/>
      <c r="D24" s="633"/>
      <c r="E24" s="315"/>
      <c r="F24" s="316"/>
      <c r="G24" s="634"/>
      <c r="H24" s="635"/>
      <c r="I24" s="317"/>
    </row>
    <row r="25" spans="1:9">
      <c r="A25" s="314"/>
      <c r="B25" s="631"/>
      <c r="C25" s="632"/>
      <c r="D25" s="633"/>
      <c r="E25" s="315"/>
      <c r="F25" s="316"/>
      <c r="G25" s="634"/>
      <c r="H25" s="635"/>
      <c r="I25" s="317"/>
    </row>
    <row r="26" spans="1:9">
      <c r="A26" s="314"/>
      <c r="B26" s="631"/>
      <c r="C26" s="632"/>
      <c r="D26" s="633"/>
      <c r="E26" s="315"/>
      <c r="F26" s="316"/>
      <c r="G26" s="634"/>
      <c r="H26" s="635"/>
      <c r="I26" s="317"/>
    </row>
    <row r="27" spans="1:9">
      <c r="A27" s="314"/>
      <c r="B27" s="631"/>
      <c r="C27" s="632"/>
      <c r="D27" s="633"/>
      <c r="E27" s="315"/>
      <c r="F27" s="316"/>
      <c r="G27" s="634"/>
      <c r="H27" s="635"/>
      <c r="I27" s="317"/>
    </row>
    <row r="28" spans="1:9">
      <c r="A28" s="314"/>
      <c r="B28" s="631"/>
      <c r="C28" s="632"/>
      <c r="D28" s="633"/>
      <c r="E28" s="315"/>
      <c r="F28" s="316"/>
      <c r="G28" s="634"/>
      <c r="H28" s="635"/>
      <c r="I28" s="317"/>
    </row>
    <row r="29" spans="1:9">
      <c r="A29" s="318"/>
      <c r="B29" s="636"/>
      <c r="C29" s="637"/>
      <c r="D29" s="638"/>
      <c r="E29" s="319"/>
      <c r="F29" s="320"/>
      <c r="G29" s="639"/>
      <c r="H29" s="640"/>
      <c r="I29" s="321"/>
    </row>
  </sheetData>
  <mergeCells count="39">
    <mergeCell ref="B27:D27"/>
    <mergeCell ref="G27:H27"/>
    <mergeCell ref="B28:D28"/>
    <mergeCell ref="G28:H28"/>
    <mergeCell ref="B29:D29"/>
    <mergeCell ref="G29:H29"/>
    <mergeCell ref="B24:D24"/>
    <mergeCell ref="G24:H24"/>
    <mergeCell ref="B25:D25"/>
    <mergeCell ref="G25:H25"/>
    <mergeCell ref="B26:D26"/>
    <mergeCell ref="G26:H26"/>
    <mergeCell ref="B21:D21"/>
    <mergeCell ref="G21:H21"/>
    <mergeCell ref="B22:D22"/>
    <mergeCell ref="G22:H22"/>
    <mergeCell ref="B23:D23"/>
    <mergeCell ref="G23:H23"/>
    <mergeCell ref="B18:D18"/>
    <mergeCell ref="G18:H18"/>
    <mergeCell ref="B19:D19"/>
    <mergeCell ref="G19:H19"/>
    <mergeCell ref="B20:D20"/>
    <mergeCell ref="G20:H20"/>
    <mergeCell ref="B15:D15"/>
    <mergeCell ref="G15:H15"/>
    <mergeCell ref="B16:D16"/>
    <mergeCell ref="G16:H16"/>
    <mergeCell ref="B17:D17"/>
    <mergeCell ref="G17:H17"/>
    <mergeCell ref="A6:A8"/>
    <mergeCell ref="F6:F8"/>
    <mergeCell ref="G6:K6"/>
    <mergeCell ref="L6:L8"/>
    <mergeCell ref="B7:B8"/>
    <mergeCell ref="C7:C8"/>
    <mergeCell ref="D7:D8"/>
    <mergeCell ref="E7:E8"/>
    <mergeCell ref="G7:K7"/>
  </mergeCells>
  <phoneticPr fontId="1"/>
  <dataValidations count="1">
    <dataValidation type="list" allowBlank="1" showInputMessage="1" showErrorMessage="1" sqref="A16:A29 F16:F29" xr:uid="{E06A1363-CFAE-438A-914B-AC42F6554430}">
      <formula1>$A$9:$A$11</formula1>
    </dataValidation>
  </dataValidations>
  <pageMargins left="0.24" right="0.2" top="0.74803149606299213" bottom="0.74803149606299213" header="0.31496062992125984" footer="0.31496062992125984"/>
  <pageSetup paperSize="9" scale="8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9BFFA-5B93-426C-B895-B0657FBF7ADA}">
  <sheetPr>
    <tabColor theme="3" tint="0.39997558519241921"/>
  </sheetPr>
  <dimension ref="A1:F17"/>
  <sheetViews>
    <sheetView view="pageBreakPreview" zoomScale="70" zoomScaleNormal="100" zoomScaleSheetLayoutView="70" workbookViewId="0">
      <selection activeCell="B30" sqref="B30"/>
    </sheetView>
  </sheetViews>
  <sheetFormatPr defaultColWidth="9" defaultRowHeight="13"/>
  <cols>
    <col min="1" max="1" width="5.08984375" style="147" customWidth="1"/>
    <col min="2" max="2" width="87.6328125" style="147" bestFit="1" customWidth="1"/>
    <col min="3" max="5" width="15.6328125" style="147" customWidth="1"/>
    <col min="6" max="16384" width="9" style="147"/>
  </cols>
  <sheetData>
    <row r="1" spans="1:6" ht="13.5" customHeight="1">
      <c r="A1" s="641"/>
      <c r="B1" s="641"/>
      <c r="C1" s="145" t="s">
        <v>272</v>
      </c>
      <c r="D1" s="146" t="s">
        <v>273</v>
      </c>
      <c r="E1" s="146" t="s">
        <v>274</v>
      </c>
      <c r="F1" s="497"/>
    </row>
    <row r="2" spans="1:6" ht="14.25" customHeight="1">
      <c r="A2" s="641"/>
      <c r="B2" s="641"/>
      <c r="C2" s="322"/>
      <c r="D2" s="322"/>
      <c r="E2" s="322"/>
      <c r="F2" s="497"/>
    </row>
    <row r="3" spans="1:6" ht="14">
      <c r="A3" s="496"/>
      <c r="B3" s="496"/>
      <c r="C3" s="494"/>
      <c r="D3" s="494"/>
      <c r="E3" s="494"/>
      <c r="F3" s="494"/>
    </row>
    <row r="4" spans="1:6" ht="14.5" thickBot="1">
      <c r="A4" s="496"/>
      <c r="B4" s="496"/>
      <c r="D4" s="494"/>
      <c r="E4" s="495" t="s">
        <v>0</v>
      </c>
      <c r="F4" s="494"/>
    </row>
    <row r="5" spans="1:6" ht="30" customHeight="1" thickBot="1">
      <c r="A5" s="148"/>
      <c r="B5" s="148"/>
      <c r="C5" s="149" t="str">
        <f>'総括表③ '!C8</f>
        <v>令和４年度</v>
      </c>
      <c r="D5" s="150" t="str">
        <f>'総括表③ '!C9</f>
        <v>令和５年度</v>
      </c>
      <c r="E5" s="151" t="str">
        <f>'総括表③ '!C10</f>
        <v>令和６年度</v>
      </c>
      <c r="F5" s="494"/>
    </row>
    <row r="6" spans="1:6" ht="30" customHeight="1">
      <c r="A6" s="642" t="s">
        <v>288</v>
      </c>
      <c r="B6" s="152" t="s">
        <v>289</v>
      </c>
      <c r="C6" s="323"/>
      <c r="D6" s="324"/>
      <c r="E6" s="325"/>
    </row>
    <row r="7" spans="1:6" ht="30" customHeight="1" thickBot="1">
      <c r="A7" s="643"/>
      <c r="B7" s="153" t="s">
        <v>290</v>
      </c>
      <c r="C7" s="326"/>
      <c r="D7" s="327"/>
      <c r="E7" s="328"/>
    </row>
    <row r="8" spans="1:6" ht="30" customHeight="1">
      <c r="A8" s="644" t="s">
        <v>291</v>
      </c>
      <c r="B8" s="154" t="s">
        <v>292</v>
      </c>
      <c r="C8" s="323"/>
      <c r="D8" s="324"/>
      <c r="E8" s="325"/>
    </row>
    <row r="9" spans="1:6" ht="30" customHeight="1">
      <c r="A9" s="645"/>
      <c r="B9" s="155" t="s">
        <v>293</v>
      </c>
      <c r="C9" s="329"/>
      <c r="D9" s="330"/>
      <c r="E9" s="331"/>
    </row>
    <row r="10" spans="1:6" ht="30" customHeight="1" thickBot="1">
      <c r="A10" s="646"/>
      <c r="B10" s="156" t="s">
        <v>294</v>
      </c>
      <c r="C10" s="332"/>
      <c r="D10" s="333"/>
      <c r="E10" s="334"/>
    </row>
    <row r="11" spans="1:6" ht="30" customHeight="1" thickTop="1" thickBot="1">
      <c r="A11" s="647" t="s">
        <v>295</v>
      </c>
      <c r="B11" s="648"/>
      <c r="C11" s="157">
        <f>+C6+C7+C8+C9+C10</f>
        <v>0</v>
      </c>
      <c r="D11" s="158">
        <f>+D6+D7+D8+D9+D10</f>
        <v>0</v>
      </c>
      <c r="E11" s="159">
        <f>+E6+E7+E8+E9+E10</f>
        <v>0</v>
      </c>
    </row>
    <row r="12" spans="1:6" ht="30" customHeight="1">
      <c r="A12" s="649" t="s">
        <v>296</v>
      </c>
      <c r="B12" s="160" t="s">
        <v>297</v>
      </c>
      <c r="C12" s="323"/>
      <c r="D12" s="324"/>
      <c r="E12" s="325"/>
    </row>
    <row r="13" spans="1:6" ht="30" customHeight="1">
      <c r="A13" s="650"/>
      <c r="B13" s="161" t="s">
        <v>298</v>
      </c>
      <c r="C13" s="335"/>
      <c r="D13" s="336"/>
      <c r="E13" s="337"/>
    </row>
    <row r="14" spans="1:6" ht="30" customHeight="1">
      <c r="A14" s="650"/>
      <c r="B14" s="162" t="s">
        <v>299</v>
      </c>
      <c r="C14" s="335"/>
      <c r="D14" s="336"/>
      <c r="E14" s="337"/>
    </row>
    <row r="15" spans="1:6" ht="30" customHeight="1" thickBot="1">
      <c r="A15" s="651"/>
      <c r="B15" s="163" t="s">
        <v>300</v>
      </c>
      <c r="C15" s="164">
        <f>+C11-C12-C13-C14</f>
        <v>0</v>
      </c>
      <c r="D15" s="165">
        <f>+D11-D12-D13-D14</f>
        <v>0</v>
      </c>
      <c r="E15" s="166">
        <f>+E11-E12-E13-E14</f>
        <v>0</v>
      </c>
    </row>
    <row r="16" spans="1:6" ht="30.75" customHeight="1" thickTop="1" thickBot="1">
      <c r="A16" s="167"/>
      <c r="B16" s="168" t="s">
        <v>301</v>
      </c>
      <c r="C16" s="169">
        <f>IF(SUM(C14:C15)=0,0,+IF(((C8+C9+C10-C13)*C14/(C14+C15))&gt;(C8+C9+C10-C13),(C8+C9+C10-C13),(C8+C9+C10-C13)*C14/(C14+C15)))</f>
        <v>0</v>
      </c>
      <c r="D16" s="170">
        <f>IF(SUM(D14:D15)=0,0,+IF(((D8+D9+D10-D13)*D14/(D14+D15))&gt;(D8+D9+D10-D13),(D8+D9+D10-D13),(D8+D9+D10-D13)*D14/(D14+D15)))</f>
        <v>0</v>
      </c>
      <c r="E16" s="171">
        <f>IF(SUM(E14:E15)=0,0,+IF(((E8+E9+E10-E13)*E14/(E14+E15))&gt;(E8+E9+E10-E13),(E8+E9+E10-E13),(E8+E9+E10-E13)*E14/(E14+E15)))</f>
        <v>0</v>
      </c>
    </row>
    <row r="17" spans="2:2" ht="13.5" thickTop="1">
      <c r="B17" s="172" t="s">
        <v>302</v>
      </c>
    </row>
  </sheetData>
  <mergeCells count="5">
    <mergeCell ref="A1:B2"/>
    <mergeCell ref="A6:A7"/>
    <mergeCell ref="A8:A10"/>
    <mergeCell ref="A11:B11"/>
    <mergeCell ref="A12:A15"/>
  </mergeCells>
  <phoneticPr fontId="1"/>
  <pageMargins left="0.38" right="0.2" top="0.98399999999999999" bottom="0.98399999999999999" header="0.51200000000000001" footer="0.51200000000000001"/>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36B4B-8C0D-4A88-9BC4-87CADC44D9BA}">
  <sheetPr>
    <tabColor theme="3" tint="0.39997558519241921"/>
    <pageSetUpPr fitToPage="1"/>
  </sheetPr>
  <dimension ref="A1:AC156"/>
  <sheetViews>
    <sheetView showGridLines="0" showZeros="0" view="pageBreakPreview" zoomScale="70" zoomScaleNormal="100" zoomScaleSheetLayoutView="70" workbookViewId="0">
      <selection activeCell="B12" sqref="B12:D12"/>
    </sheetView>
  </sheetViews>
  <sheetFormatPr defaultColWidth="9" defaultRowHeight="13"/>
  <cols>
    <col min="1" max="1" width="7.6328125" style="59" customWidth="1"/>
    <col min="2" max="5" width="14" style="59" customWidth="1"/>
    <col min="6" max="6" width="16.36328125" style="59" customWidth="1"/>
    <col min="7" max="10" width="14" style="59" customWidth="1"/>
    <col min="11" max="11" width="16.6328125" style="59" customWidth="1"/>
    <col min="12" max="21" width="14" style="59" customWidth="1"/>
    <col min="22" max="23" width="9.6328125" style="59" customWidth="1"/>
    <col min="24" max="24" width="7.453125" style="59" customWidth="1"/>
    <col min="25" max="26" width="13.90625" style="59" customWidth="1"/>
    <col min="27" max="28" width="7.08984375" style="59" customWidth="1"/>
    <col min="29" max="30" width="7.453125" style="59" customWidth="1"/>
    <col min="31" max="31" width="30.6328125" style="59" customWidth="1"/>
    <col min="32" max="32" width="13.90625" style="59" customWidth="1"/>
    <col min="33" max="16384" width="9" style="59"/>
  </cols>
  <sheetData>
    <row r="1" spans="1:19" ht="35.25" customHeight="1">
      <c r="A1" s="515" t="s">
        <v>172</v>
      </c>
      <c r="B1" s="516"/>
      <c r="C1" s="516"/>
      <c r="D1" s="516"/>
      <c r="E1" s="516"/>
      <c r="F1" s="516"/>
      <c r="G1" s="516"/>
      <c r="H1" s="487"/>
      <c r="I1" s="109"/>
      <c r="P1" s="60" t="s">
        <v>1</v>
      </c>
      <c r="Q1" s="532"/>
      <c r="R1" s="532"/>
      <c r="S1" s="532"/>
    </row>
    <row r="2" spans="1:19" ht="35.25" customHeight="1">
      <c r="P2" s="60" t="s">
        <v>173</v>
      </c>
      <c r="Q2" s="176"/>
      <c r="R2" s="176"/>
      <c r="S2" s="176"/>
    </row>
    <row r="3" spans="1:19" ht="23.5">
      <c r="A3" s="61" t="s">
        <v>174</v>
      </c>
      <c r="P3" s="60" t="s">
        <v>175</v>
      </c>
      <c r="Q3" s="176"/>
      <c r="R3" s="176"/>
      <c r="S3" s="176"/>
    </row>
    <row r="4" spans="1:19" ht="23.5">
      <c r="A4" s="62" t="s">
        <v>176</v>
      </c>
      <c r="P4" s="60" t="s">
        <v>177</v>
      </c>
      <c r="Q4" s="176"/>
      <c r="R4" s="176"/>
      <c r="S4" s="176"/>
    </row>
    <row r="5" spans="1:19" ht="13.5" thickBot="1">
      <c r="A5" s="63"/>
    </row>
    <row r="6" spans="1:19" ht="17" thickBot="1">
      <c r="A6" s="64" t="s">
        <v>178</v>
      </c>
      <c r="B6" s="65" t="s">
        <v>179</v>
      </c>
      <c r="H6" s="66" t="s">
        <v>180</v>
      </c>
      <c r="I6" s="67" t="s">
        <v>303</v>
      </c>
      <c r="J6" s="173">
        <v>4</v>
      </c>
      <c r="K6" s="68" t="s">
        <v>2</v>
      </c>
      <c r="R6" s="69"/>
      <c r="S6" s="59" t="s">
        <v>181</v>
      </c>
    </row>
    <row r="7" spans="1:19" s="70" customFormat="1">
      <c r="B7" s="70" t="s">
        <v>182</v>
      </c>
      <c r="J7" s="340">
        <f>30+$J$6</f>
        <v>34</v>
      </c>
      <c r="P7" s="71"/>
      <c r="Q7" s="71"/>
      <c r="R7" s="71"/>
      <c r="S7" s="71"/>
    </row>
    <row r="8" spans="1:19" ht="30" customHeight="1">
      <c r="B8" s="517" t="s">
        <v>183</v>
      </c>
      <c r="C8" s="518"/>
      <c r="D8" s="519"/>
      <c r="E8" s="523" t="s">
        <v>184</v>
      </c>
      <c r="F8" s="517" t="s">
        <v>185</v>
      </c>
      <c r="G8" s="526" t="s">
        <v>186</v>
      </c>
      <c r="H8" s="528" t="s">
        <v>187</v>
      </c>
      <c r="I8" s="526" t="s">
        <v>188</v>
      </c>
      <c r="J8" s="526" t="s">
        <v>189</v>
      </c>
      <c r="K8" s="526" t="s">
        <v>190</v>
      </c>
      <c r="L8" s="526" t="s">
        <v>191</v>
      </c>
      <c r="M8" s="526" t="s">
        <v>192</v>
      </c>
      <c r="N8" s="526" t="s">
        <v>193</v>
      </c>
      <c r="O8" s="526" t="s">
        <v>194</v>
      </c>
      <c r="P8" s="526" t="s">
        <v>195</v>
      </c>
      <c r="Q8" s="530" t="s">
        <v>196</v>
      </c>
      <c r="R8" s="533" t="s">
        <v>197</v>
      </c>
      <c r="S8" s="533" t="s">
        <v>198</v>
      </c>
    </row>
    <row r="9" spans="1:19" ht="30" customHeight="1">
      <c r="B9" s="520"/>
      <c r="C9" s="521"/>
      <c r="D9" s="522"/>
      <c r="E9" s="524"/>
      <c r="F9" s="525"/>
      <c r="G9" s="527"/>
      <c r="H9" s="529"/>
      <c r="I9" s="527"/>
      <c r="J9" s="527"/>
      <c r="K9" s="534"/>
      <c r="L9" s="534"/>
      <c r="M9" s="527"/>
      <c r="N9" s="527"/>
      <c r="O9" s="527"/>
      <c r="P9" s="527"/>
      <c r="Q9" s="531"/>
      <c r="R9" s="534"/>
      <c r="S9" s="534"/>
    </row>
    <row r="10" spans="1:19" s="72" customFormat="1" ht="79.5" customHeight="1">
      <c r="B10" s="535" t="s">
        <v>199</v>
      </c>
      <c r="C10" s="536"/>
      <c r="D10" s="537"/>
      <c r="E10" s="427" t="s">
        <v>327</v>
      </c>
      <c r="F10" s="73"/>
      <c r="G10" s="74" t="s">
        <v>201</v>
      </c>
      <c r="H10" s="75"/>
      <c r="I10" s="74" t="s">
        <v>202</v>
      </c>
      <c r="J10" s="76" t="s">
        <v>203</v>
      </c>
      <c r="K10" s="76" t="s">
        <v>204</v>
      </c>
      <c r="L10" s="76"/>
      <c r="M10" s="77" t="s">
        <v>205</v>
      </c>
      <c r="N10" s="76" t="s">
        <v>206</v>
      </c>
      <c r="O10" s="76"/>
      <c r="P10" s="74" t="s">
        <v>207</v>
      </c>
      <c r="Q10" s="74"/>
      <c r="R10" s="76" t="s">
        <v>208</v>
      </c>
      <c r="S10" s="78"/>
    </row>
    <row r="11" spans="1:19">
      <c r="B11" s="538"/>
      <c r="C11" s="538"/>
      <c r="D11" s="538"/>
      <c r="E11" s="178"/>
      <c r="F11" s="179"/>
      <c r="G11" s="79">
        <f t="shared" ref="G11:G55" si="0">IF(H11=0,0,(F11/30))</f>
        <v>0</v>
      </c>
      <c r="H11" s="79">
        <f t="shared" ref="H11:H55" si="1">IF(F11=0,0,$J$7-E11)</f>
        <v>0</v>
      </c>
      <c r="I11" s="79">
        <f t="shared" ref="I11:I55" si="2">G11*H11</f>
        <v>0</v>
      </c>
      <c r="J11" s="178"/>
      <c r="K11" s="80">
        <f t="shared" ref="K11:K55" si="3">IF(L11=0,0,(30-J11+E11))</f>
        <v>0</v>
      </c>
      <c r="L11" s="178"/>
      <c r="M11" s="79">
        <f t="shared" ref="M11:M55" si="4">IF(L11=0,0,F11-+L11)</f>
        <v>0</v>
      </c>
      <c r="N11" s="80">
        <f t="shared" ref="N11:N55" si="5">IF(O11=0,0,(L11/K11))</f>
        <v>0</v>
      </c>
      <c r="O11" s="80">
        <f t="shared" ref="O11:O55" si="6">IF(K11=0,0,($J$7-J11))</f>
        <v>0</v>
      </c>
      <c r="P11" s="80">
        <f t="shared" ref="P11:P55" si="7">N11*O11</f>
        <v>0</v>
      </c>
      <c r="Q11" s="79">
        <f t="shared" ref="Q11:Q55" si="8">IF(L11=0,G11,N11)</f>
        <v>0</v>
      </c>
      <c r="R11" s="80">
        <f t="shared" ref="R11:R55" si="9">IF(L11=0,I11,P11)</f>
        <v>0</v>
      </c>
      <c r="S11" s="81">
        <f t="shared" ref="S11:S55" si="10">R11-+Q11</f>
        <v>0</v>
      </c>
    </row>
    <row r="12" spans="1:19">
      <c r="B12" s="538"/>
      <c r="C12" s="538"/>
      <c r="D12" s="538"/>
      <c r="E12" s="178"/>
      <c r="F12" s="179"/>
      <c r="G12" s="79">
        <f t="shared" si="0"/>
        <v>0</v>
      </c>
      <c r="H12" s="79">
        <f t="shared" si="1"/>
        <v>0</v>
      </c>
      <c r="I12" s="79">
        <f t="shared" si="2"/>
        <v>0</v>
      </c>
      <c r="J12" s="178"/>
      <c r="K12" s="80">
        <f t="shared" si="3"/>
        <v>0</v>
      </c>
      <c r="L12" s="178"/>
      <c r="M12" s="79">
        <f t="shared" si="4"/>
        <v>0</v>
      </c>
      <c r="N12" s="80">
        <f t="shared" si="5"/>
        <v>0</v>
      </c>
      <c r="O12" s="80">
        <f t="shared" si="6"/>
        <v>0</v>
      </c>
      <c r="P12" s="80">
        <f t="shared" si="7"/>
        <v>0</v>
      </c>
      <c r="Q12" s="79">
        <f t="shared" si="8"/>
        <v>0</v>
      </c>
      <c r="R12" s="80">
        <f t="shared" si="9"/>
        <v>0</v>
      </c>
      <c r="S12" s="81">
        <f t="shared" si="10"/>
        <v>0</v>
      </c>
    </row>
    <row r="13" spans="1:19">
      <c r="B13" s="538"/>
      <c r="C13" s="538"/>
      <c r="D13" s="538"/>
      <c r="E13" s="178"/>
      <c r="F13" s="179"/>
      <c r="G13" s="79">
        <f t="shared" si="0"/>
        <v>0</v>
      </c>
      <c r="H13" s="79">
        <f t="shared" si="1"/>
        <v>0</v>
      </c>
      <c r="I13" s="79">
        <f t="shared" si="2"/>
        <v>0</v>
      </c>
      <c r="J13" s="178"/>
      <c r="K13" s="80">
        <f t="shared" si="3"/>
        <v>0</v>
      </c>
      <c r="L13" s="178"/>
      <c r="M13" s="79">
        <f t="shared" si="4"/>
        <v>0</v>
      </c>
      <c r="N13" s="80">
        <f t="shared" si="5"/>
        <v>0</v>
      </c>
      <c r="O13" s="80">
        <f t="shared" si="6"/>
        <v>0</v>
      </c>
      <c r="P13" s="80">
        <f t="shared" si="7"/>
        <v>0</v>
      </c>
      <c r="Q13" s="79">
        <f t="shared" si="8"/>
        <v>0</v>
      </c>
      <c r="R13" s="80">
        <f t="shared" si="9"/>
        <v>0</v>
      </c>
      <c r="S13" s="81">
        <f t="shared" si="10"/>
        <v>0</v>
      </c>
    </row>
    <row r="14" spans="1:19">
      <c r="B14" s="538"/>
      <c r="C14" s="538"/>
      <c r="D14" s="538"/>
      <c r="E14" s="178"/>
      <c r="F14" s="179"/>
      <c r="G14" s="79">
        <f t="shared" si="0"/>
        <v>0</v>
      </c>
      <c r="H14" s="79">
        <f t="shared" si="1"/>
        <v>0</v>
      </c>
      <c r="I14" s="79">
        <f t="shared" si="2"/>
        <v>0</v>
      </c>
      <c r="J14" s="178"/>
      <c r="K14" s="80">
        <f t="shared" si="3"/>
        <v>0</v>
      </c>
      <c r="L14" s="178"/>
      <c r="M14" s="79">
        <f t="shared" si="4"/>
        <v>0</v>
      </c>
      <c r="N14" s="80">
        <f t="shared" si="5"/>
        <v>0</v>
      </c>
      <c r="O14" s="80">
        <f t="shared" si="6"/>
        <v>0</v>
      </c>
      <c r="P14" s="80">
        <f t="shared" si="7"/>
        <v>0</v>
      </c>
      <c r="Q14" s="79">
        <f t="shared" si="8"/>
        <v>0</v>
      </c>
      <c r="R14" s="80">
        <f t="shared" si="9"/>
        <v>0</v>
      </c>
      <c r="S14" s="81">
        <f t="shared" si="10"/>
        <v>0</v>
      </c>
    </row>
    <row r="15" spans="1:19">
      <c r="B15" s="538"/>
      <c r="C15" s="538"/>
      <c r="D15" s="538"/>
      <c r="E15" s="178"/>
      <c r="F15" s="179"/>
      <c r="G15" s="79">
        <f t="shared" si="0"/>
        <v>0</v>
      </c>
      <c r="H15" s="79">
        <f t="shared" si="1"/>
        <v>0</v>
      </c>
      <c r="I15" s="79">
        <f t="shared" si="2"/>
        <v>0</v>
      </c>
      <c r="J15" s="178"/>
      <c r="K15" s="80">
        <f t="shared" si="3"/>
        <v>0</v>
      </c>
      <c r="L15" s="178"/>
      <c r="M15" s="79">
        <f t="shared" si="4"/>
        <v>0</v>
      </c>
      <c r="N15" s="80">
        <f t="shared" si="5"/>
        <v>0</v>
      </c>
      <c r="O15" s="80">
        <f t="shared" si="6"/>
        <v>0</v>
      </c>
      <c r="P15" s="80">
        <f t="shared" si="7"/>
        <v>0</v>
      </c>
      <c r="Q15" s="79">
        <f t="shared" si="8"/>
        <v>0</v>
      </c>
      <c r="R15" s="80">
        <f t="shared" si="9"/>
        <v>0</v>
      </c>
      <c r="S15" s="81">
        <f t="shared" si="10"/>
        <v>0</v>
      </c>
    </row>
    <row r="16" spans="1:19">
      <c r="B16" s="538"/>
      <c r="C16" s="538"/>
      <c r="D16" s="538"/>
      <c r="E16" s="178"/>
      <c r="F16" s="179"/>
      <c r="G16" s="79">
        <f t="shared" si="0"/>
        <v>0</v>
      </c>
      <c r="H16" s="79">
        <f t="shared" si="1"/>
        <v>0</v>
      </c>
      <c r="I16" s="79">
        <f t="shared" si="2"/>
        <v>0</v>
      </c>
      <c r="J16" s="178"/>
      <c r="K16" s="80">
        <f t="shared" si="3"/>
        <v>0</v>
      </c>
      <c r="L16" s="178"/>
      <c r="M16" s="79">
        <f t="shared" si="4"/>
        <v>0</v>
      </c>
      <c r="N16" s="80">
        <f t="shared" si="5"/>
        <v>0</v>
      </c>
      <c r="O16" s="80">
        <f t="shared" si="6"/>
        <v>0</v>
      </c>
      <c r="P16" s="80">
        <f t="shared" si="7"/>
        <v>0</v>
      </c>
      <c r="Q16" s="79">
        <f t="shared" si="8"/>
        <v>0</v>
      </c>
      <c r="R16" s="80">
        <f t="shared" si="9"/>
        <v>0</v>
      </c>
      <c r="S16" s="81">
        <f t="shared" si="10"/>
        <v>0</v>
      </c>
    </row>
    <row r="17" spans="2:19">
      <c r="B17" s="538"/>
      <c r="C17" s="538"/>
      <c r="D17" s="538"/>
      <c r="E17" s="178"/>
      <c r="F17" s="179"/>
      <c r="G17" s="79">
        <f t="shared" si="0"/>
        <v>0</v>
      </c>
      <c r="H17" s="79">
        <f t="shared" si="1"/>
        <v>0</v>
      </c>
      <c r="I17" s="79">
        <f t="shared" si="2"/>
        <v>0</v>
      </c>
      <c r="J17" s="178"/>
      <c r="K17" s="80">
        <f t="shared" si="3"/>
        <v>0</v>
      </c>
      <c r="L17" s="178"/>
      <c r="M17" s="79">
        <f t="shared" si="4"/>
        <v>0</v>
      </c>
      <c r="N17" s="80">
        <f t="shared" si="5"/>
        <v>0</v>
      </c>
      <c r="O17" s="80">
        <f t="shared" si="6"/>
        <v>0</v>
      </c>
      <c r="P17" s="80">
        <f t="shared" si="7"/>
        <v>0</v>
      </c>
      <c r="Q17" s="79">
        <f t="shared" si="8"/>
        <v>0</v>
      </c>
      <c r="R17" s="80">
        <f t="shared" si="9"/>
        <v>0</v>
      </c>
      <c r="S17" s="81">
        <f t="shared" si="10"/>
        <v>0</v>
      </c>
    </row>
    <row r="18" spans="2:19">
      <c r="B18" s="538"/>
      <c r="C18" s="538"/>
      <c r="D18" s="538"/>
      <c r="E18" s="178"/>
      <c r="F18" s="179"/>
      <c r="G18" s="79">
        <f t="shared" si="0"/>
        <v>0</v>
      </c>
      <c r="H18" s="79">
        <f t="shared" si="1"/>
        <v>0</v>
      </c>
      <c r="I18" s="79">
        <f t="shared" si="2"/>
        <v>0</v>
      </c>
      <c r="J18" s="178"/>
      <c r="K18" s="80">
        <f t="shared" si="3"/>
        <v>0</v>
      </c>
      <c r="L18" s="178"/>
      <c r="M18" s="79">
        <f t="shared" si="4"/>
        <v>0</v>
      </c>
      <c r="N18" s="80">
        <f t="shared" si="5"/>
        <v>0</v>
      </c>
      <c r="O18" s="80">
        <f t="shared" si="6"/>
        <v>0</v>
      </c>
      <c r="P18" s="80">
        <f t="shared" si="7"/>
        <v>0</v>
      </c>
      <c r="Q18" s="79">
        <f t="shared" si="8"/>
        <v>0</v>
      </c>
      <c r="R18" s="80">
        <f t="shared" si="9"/>
        <v>0</v>
      </c>
      <c r="S18" s="81">
        <f t="shared" si="10"/>
        <v>0</v>
      </c>
    </row>
    <row r="19" spans="2:19">
      <c r="B19" s="538"/>
      <c r="C19" s="538"/>
      <c r="D19" s="538"/>
      <c r="E19" s="178"/>
      <c r="F19" s="179"/>
      <c r="G19" s="79">
        <f t="shared" si="0"/>
        <v>0</v>
      </c>
      <c r="H19" s="79">
        <f t="shared" si="1"/>
        <v>0</v>
      </c>
      <c r="I19" s="79">
        <f t="shared" si="2"/>
        <v>0</v>
      </c>
      <c r="J19" s="178"/>
      <c r="K19" s="80">
        <f t="shared" si="3"/>
        <v>0</v>
      </c>
      <c r="L19" s="178"/>
      <c r="M19" s="79">
        <f t="shared" si="4"/>
        <v>0</v>
      </c>
      <c r="N19" s="80">
        <f t="shared" si="5"/>
        <v>0</v>
      </c>
      <c r="O19" s="80">
        <f t="shared" si="6"/>
        <v>0</v>
      </c>
      <c r="P19" s="80">
        <f t="shared" si="7"/>
        <v>0</v>
      </c>
      <c r="Q19" s="79">
        <f t="shared" si="8"/>
        <v>0</v>
      </c>
      <c r="R19" s="80">
        <f t="shared" si="9"/>
        <v>0</v>
      </c>
      <c r="S19" s="81">
        <f t="shared" si="10"/>
        <v>0</v>
      </c>
    </row>
    <row r="20" spans="2:19">
      <c r="B20" s="538"/>
      <c r="C20" s="538"/>
      <c r="D20" s="538"/>
      <c r="E20" s="178"/>
      <c r="F20" s="179"/>
      <c r="G20" s="79">
        <f t="shared" si="0"/>
        <v>0</v>
      </c>
      <c r="H20" s="79">
        <f t="shared" si="1"/>
        <v>0</v>
      </c>
      <c r="I20" s="79">
        <f t="shared" si="2"/>
        <v>0</v>
      </c>
      <c r="J20" s="178"/>
      <c r="K20" s="80">
        <f t="shared" si="3"/>
        <v>0</v>
      </c>
      <c r="L20" s="178"/>
      <c r="M20" s="79">
        <f t="shared" si="4"/>
        <v>0</v>
      </c>
      <c r="N20" s="80">
        <f t="shared" si="5"/>
        <v>0</v>
      </c>
      <c r="O20" s="80">
        <f t="shared" si="6"/>
        <v>0</v>
      </c>
      <c r="P20" s="80">
        <f t="shared" si="7"/>
        <v>0</v>
      </c>
      <c r="Q20" s="79">
        <f t="shared" si="8"/>
        <v>0</v>
      </c>
      <c r="R20" s="80">
        <f t="shared" si="9"/>
        <v>0</v>
      </c>
      <c r="S20" s="81">
        <f t="shared" si="10"/>
        <v>0</v>
      </c>
    </row>
    <row r="21" spans="2:19">
      <c r="B21" s="538"/>
      <c r="C21" s="538"/>
      <c r="D21" s="538"/>
      <c r="E21" s="178"/>
      <c r="F21" s="179"/>
      <c r="G21" s="79">
        <f t="shared" si="0"/>
        <v>0</v>
      </c>
      <c r="H21" s="79">
        <f t="shared" si="1"/>
        <v>0</v>
      </c>
      <c r="I21" s="79">
        <f t="shared" si="2"/>
        <v>0</v>
      </c>
      <c r="J21" s="178"/>
      <c r="K21" s="80">
        <f t="shared" si="3"/>
        <v>0</v>
      </c>
      <c r="L21" s="178"/>
      <c r="M21" s="79">
        <f t="shared" si="4"/>
        <v>0</v>
      </c>
      <c r="N21" s="80">
        <f t="shared" si="5"/>
        <v>0</v>
      </c>
      <c r="O21" s="80">
        <f t="shared" si="6"/>
        <v>0</v>
      </c>
      <c r="P21" s="80">
        <f t="shared" si="7"/>
        <v>0</v>
      </c>
      <c r="Q21" s="79">
        <f t="shared" si="8"/>
        <v>0</v>
      </c>
      <c r="R21" s="80">
        <f t="shared" si="9"/>
        <v>0</v>
      </c>
      <c r="S21" s="81">
        <f t="shared" si="10"/>
        <v>0</v>
      </c>
    </row>
    <row r="22" spans="2:19">
      <c r="B22" s="538"/>
      <c r="C22" s="538"/>
      <c r="D22" s="538"/>
      <c r="E22" s="178"/>
      <c r="F22" s="179"/>
      <c r="G22" s="79">
        <f t="shared" si="0"/>
        <v>0</v>
      </c>
      <c r="H22" s="79">
        <f t="shared" si="1"/>
        <v>0</v>
      </c>
      <c r="I22" s="79">
        <f t="shared" si="2"/>
        <v>0</v>
      </c>
      <c r="J22" s="178"/>
      <c r="K22" s="80">
        <f t="shared" si="3"/>
        <v>0</v>
      </c>
      <c r="L22" s="178"/>
      <c r="M22" s="79">
        <f t="shared" si="4"/>
        <v>0</v>
      </c>
      <c r="N22" s="80">
        <f t="shared" si="5"/>
        <v>0</v>
      </c>
      <c r="O22" s="80">
        <f t="shared" si="6"/>
        <v>0</v>
      </c>
      <c r="P22" s="80">
        <f t="shared" si="7"/>
        <v>0</v>
      </c>
      <c r="Q22" s="79">
        <f t="shared" si="8"/>
        <v>0</v>
      </c>
      <c r="R22" s="80">
        <f t="shared" si="9"/>
        <v>0</v>
      </c>
      <c r="S22" s="81">
        <f t="shared" si="10"/>
        <v>0</v>
      </c>
    </row>
    <row r="23" spans="2:19">
      <c r="B23" s="538"/>
      <c r="C23" s="538"/>
      <c r="D23" s="538"/>
      <c r="E23" s="178"/>
      <c r="F23" s="179"/>
      <c r="G23" s="79">
        <f t="shared" si="0"/>
        <v>0</v>
      </c>
      <c r="H23" s="79">
        <f t="shared" si="1"/>
        <v>0</v>
      </c>
      <c r="I23" s="79">
        <f t="shared" si="2"/>
        <v>0</v>
      </c>
      <c r="J23" s="178"/>
      <c r="K23" s="80">
        <f t="shared" si="3"/>
        <v>0</v>
      </c>
      <c r="L23" s="178"/>
      <c r="M23" s="79">
        <f t="shared" si="4"/>
        <v>0</v>
      </c>
      <c r="N23" s="80">
        <f t="shared" si="5"/>
        <v>0</v>
      </c>
      <c r="O23" s="80">
        <f t="shared" si="6"/>
        <v>0</v>
      </c>
      <c r="P23" s="80">
        <f t="shared" si="7"/>
        <v>0</v>
      </c>
      <c r="Q23" s="79">
        <f t="shared" si="8"/>
        <v>0</v>
      </c>
      <c r="R23" s="80">
        <f t="shared" si="9"/>
        <v>0</v>
      </c>
      <c r="S23" s="81">
        <f t="shared" si="10"/>
        <v>0</v>
      </c>
    </row>
    <row r="24" spans="2:19">
      <c r="B24" s="538"/>
      <c r="C24" s="538"/>
      <c r="D24" s="538"/>
      <c r="E24" s="178"/>
      <c r="F24" s="179"/>
      <c r="G24" s="79">
        <f t="shared" si="0"/>
        <v>0</v>
      </c>
      <c r="H24" s="79">
        <f t="shared" si="1"/>
        <v>0</v>
      </c>
      <c r="I24" s="79">
        <f t="shared" si="2"/>
        <v>0</v>
      </c>
      <c r="J24" s="178"/>
      <c r="K24" s="80">
        <f t="shared" si="3"/>
        <v>0</v>
      </c>
      <c r="L24" s="178"/>
      <c r="M24" s="79">
        <f t="shared" si="4"/>
        <v>0</v>
      </c>
      <c r="N24" s="80">
        <f t="shared" si="5"/>
        <v>0</v>
      </c>
      <c r="O24" s="80">
        <f t="shared" si="6"/>
        <v>0</v>
      </c>
      <c r="P24" s="80">
        <f t="shared" si="7"/>
        <v>0</v>
      </c>
      <c r="Q24" s="79">
        <f t="shared" si="8"/>
        <v>0</v>
      </c>
      <c r="R24" s="80">
        <f t="shared" si="9"/>
        <v>0</v>
      </c>
      <c r="S24" s="81">
        <f t="shared" si="10"/>
        <v>0</v>
      </c>
    </row>
    <row r="25" spans="2:19">
      <c r="B25" s="538"/>
      <c r="C25" s="538"/>
      <c r="D25" s="538"/>
      <c r="E25" s="178"/>
      <c r="F25" s="179"/>
      <c r="G25" s="79">
        <f t="shared" si="0"/>
        <v>0</v>
      </c>
      <c r="H25" s="79">
        <f t="shared" si="1"/>
        <v>0</v>
      </c>
      <c r="I25" s="79">
        <f t="shared" si="2"/>
        <v>0</v>
      </c>
      <c r="J25" s="178"/>
      <c r="K25" s="80">
        <f t="shared" si="3"/>
        <v>0</v>
      </c>
      <c r="L25" s="178"/>
      <c r="M25" s="79">
        <f t="shared" si="4"/>
        <v>0</v>
      </c>
      <c r="N25" s="80">
        <f t="shared" si="5"/>
        <v>0</v>
      </c>
      <c r="O25" s="80">
        <f t="shared" si="6"/>
        <v>0</v>
      </c>
      <c r="P25" s="80">
        <f t="shared" si="7"/>
        <v>0</v>
      </c>
      <c r="Q25" s="79">
        <f t="shared" si="8"/>
        <v>0</v>
      </c>
      <c r="R25" s="80">
        <f t="shared" si="9"/>
        <v>0</v>
      </c>
      <c r="S25" s="81">
        <f t="shared" si="10"/>
        <v>0</v>
      </c>
    </row>
    <row r="26" spans="2:19">
      <c r="B26" s="538"/>
      <c r="C26" s="538"/>
      <c r="D26" s="538"/>
      <c r="E26" s="178"/>
      <c r="F26" s="179"/>
      <c r="G26" s="79">
        <f t="shared" si="0"/>
        <v>0</v>
      </c>
      <c r="H26" s="79">
        <f t="shared" si="1"/>
        <v>0</v>
      </c>
      <c r="I26" s="79">
        <f t="shared" si="2"/>
        <v>0</v>
      </c>
      <c r="J26" s="178"/>
      <c r="K26" s="80">
        <f t="shared" si="3"/>
        <v>0</v>
      </c>
      <c r="L26" s="178"/>
      <c r="M26" s="79">
        <f t="shared" si="4"/>
        <v>0</v>
      </c>
      <c r="N26" s="80">
        <f t="shared" si="5"/>
        <v>0</v>
      </c>
      <c r="O26" s="80">
        <f t="shared" si="6"/>
        <v>0</v>
      </c>
      <c r="P26" s="80">
        <f t="shared" si="7"/>
        <v>0</v>
      </c>
      <c r="Q26" s="79">
        <f t="shared" si="8"/>
        <v>0</v>
      </c>
      <c r="R26" s="80">
        <f t="shared" si="9"/>
        <v>0</v>
      </c>
      <c r="S26" s="81">
        <f t="shared" si="10"/>
        <v>0</v>
      </c>
    </row>
    <row r="27" spans="2:19">
      <c r="B27" s="538"/>
      <c r="C27" s="538"/>
      <c r="D27" s="538"/>
      <c r="E27" s="178"/>
      <c r="F27" s="179"/>
      <c r="G27" s="79">
        <f t="shared" si="0"/>
        <v>0</v>
      </c>
      <c r="H27" s="79">
        <f t="shared" si="1"/>
        <v>0</v>
      </c>
      <c r="I27" s="79">
        <f t="shared" si="2"/>
        <v>0</v>
      </c>
      <c r="J27" s="178"/>
      <c r="K27" s="80">
        <f t="shared" si="3"/>
        <v>0</v>
      </c>
      <c r="L27" s="178"/>
      <c r="M27" s="79">
        <f t="shared" si="4"/>
        <v>0</v>
      </c>
      <c r="N27" s="80">
        <f t="shared" si="5"/>
        <v>0</v>
      </c>
      <c r="O27" s="80">
        <f t="shared" si="6"/>
        <v>0</v>
      </c>
      <c r="P27" s="80">
        <f t="shared" si="7"/>
        <v>0</v>
      </c>
      <c r="Q27" s="79">
        <f t="shared" si="8"/>
        <v>0</v>
      </c>
      <c r="R27" s="80">
        <f t="shared" si="9"/>
        <v>0</v>
      </c>
      <c r="S27" s="81">
        <f t="shared" si="10"/>
        <v>0</v>
      </c>
    </row>
    <row r="28" spans="2:19">
      <c r="B28" s="538"/>
      <c r="C28" s="538"/>
      <c r="D28" s="538"/>
      <c r="E28" s="178"/>
      <c r="F28" s="179"/>
      <c r="G28" s="79">
        <f t="shared" si="0"/>
        <v>0</v>
      </c>
      <c r="H28" s="79">
        <f t="shared" si="1"/>
        <v>0</v>
      </c>
      <c r="I28" s="79">
        <f t="shared" si="2"/>
        <v>0</v>
      </c>
      <c r="J28" s="178"/>
      <c r="K28" s="80">
        <f t="shared" si="3"/>
        <v>0</v>
      </c>
      <c r="L28" s="178"/>
      <c r="M28" s="79">
        <f t="shared" si="4"/>
        <v>0</v>
      </c>
      <c r="N28" s="80">
        <f t="shared" si="5"/>
        <v>0</v>
      </c>
      <c r="O28" s="80">
        <f t="shared" si="6"/>
        <v>0</v>
      </c>
      <c r="P28" s="80">
        <f t="shared" si="7"/>
        <v>0</v>
      </c>
      <c r="Q28" s="79">
        <f t="shared" si="8"/>
        <v>0</v>
      </c>
      <c r="R28" s="80">
        <f t="shared" si="9"/>
        <v>0</v>
      </c>
      <c r="S28" s="81">
        <f t="shared" si="10"/>
        <v>0</v>
      </c>
    </row>
    <row r="29" spans="2:19">
      <c r="B29" s="538"/>
      <c r="C29" s="538"/>
      <c r="D29" s="538"/>
      <c r="E29" s="178"/>
      <c r="F29" s="179"/>
      <c r="G29" s="79">
        <f t="shared" si="0"/>
        <v>0</v>
      </c>
      <c r="H29" s="79">
        <f t="shared" si="1"/>
        <v>0</v>
      </c>
      <c r="I29" s="79">
        <f t="shared" si="2"/>
        <v>0</v>
      </c>
      <c r="J29" s="178"/>
      <c r="K29" s="80">
        <f t="shared" si="3"/>
        <v>0</v>
      </c>
      <c r="L29" s="178"/>
      <c r="M29" s="79">
        <f t="shared" si="4"/>
        <v>0</v>
      </c>
      <c r="N29" s="80">
        <f t="shared" si="5"/>
        <v>0</v>
      </c>
      <c r="O29" s="80">
        <f t="shared" si="6"/>
        <v>0</v>
      </c>
      <c r="P29" s="80">
        <f t="shared" si="7"/>
        <v>0</v>
      </c>
      <c r="Q29" s="79">
        <f t="shared" si="8"/>
        <v>0</v>
      </c>
      <c r="R29" s="80">
        <f t="shared" si="9"/>
        <v>0</v>
      </c>
      <c r="S29" s="81">
        <f t="shared" si="10"/>
        <v>0</v>
      </c>
    </row>
    <row r="30" spans="2:19">
      <c r="B30" s="538"/>
      <c r="C30" s="538"/>
      <c r="D30" s="538"/>
      <c r="E30" s="178"/>
      <c r="F30" s="179"/>
      <c r="G30" s="79">
        <f t="shared" si="0"/>
        <v>0</v>
      </c>
      <c r="H30" s="79">
        <f t="shared" si="1"/>
        <v>0</v>
      </c>
      <c r="I30" s="79">
        <f t="shared" si="2"/>
        <v>0</v>
      </c>
      <c r="J30" s="178"/>
      <c r="K30" s="80">
        <f t="shared" si="3"/>
        <v>0</v>
      </c>
      <c r="L30" s="178"/>
      <c r="M30" s="79">
        <f t="shared" si="4"/>
        <v>0</v>
      </c>
      <c r="N30" s="80">
        <f t="shared" si="5"/>
        <v>0</v>
      </c>
      <c r="O30" s="80">
        <f t="shared" si="6"/>
        <v>0</v>
      </c>
      <c r="P30" s="80">
        <f t="shared" si="7"/>
        <v>0</v>
      </c>
      <c r="Q30" s="79">
        <f t="shared" si="8"/>
        <v>0</v>
      </c>
      <c r="R30" s="80">
        <f t="shared" si="9"/>
        <v>0</v>
      </c>
      <c r="S30" s="81">
        <f t="shared" si="10"/>
        <v>0</v>
      </c>
    </row>
    <row r="31" spans="2:19">
      <c r="B31" s="538"/>
      <c r="C31" s="538"/>
      <c r="D31" s="538"/>
      <c r="E31" s="178"/>
      <c r="F31" s="179"/>
      <c r="G31" s="79">
        <f t="shared" si="0"/>
        <v>0</v>
      </c>
      <c r="H31" s="79">
        <f t="shared" si="1"/>
        <v>0</v>
      </c>
      <c r="I31" s="79">
        <f t="shared" si="2"/>
        <v>0</v>
      </c>
      <c r="J31" s="178"/>
      <c r="K31" s="80">
        <f t="shared" si="3"/>
        <v>0</v>
      </c>
      <c r="L31" s="178"/>
      <c r="M31" s="79">
        <f t="shared" si="4"/>
        <v>0</v>
      </c>
      <c r="N31" s="80">
        <f t="shared" si="5"/>
        <v>0</v>
      </c>
      <c r="O31" s="80">
        <f t="shared" si="6"/>
        <v>0</v>
      </c>
      <c r="P31" s="80">
        <f t="shared" si="7"/>
        <v>0</v>
      </c>
      <c r="Q31" s="79">
        <f t="shared" si="8"/>
        <v>0</v>
      </c>
      <c r="R31" s="80">
        <f t="shared" si="9"/>
        <v>0</v>
      </c>
      <c r="S31" s="81">
        <f t="shared" si="10"/>
        <v>0</v>
      </c>
    </row>
    <row r="32" spans="2:19">
      <c r="B32" s="538"/>
      <c r="C32" s="538"/>
      <c r="D32" s="538"/>
      <c r="E32" s="178"/>
      <c r="F32" s="179"/>
      <c r="G32" s="79">
        <f t="shared" si="0"/>
        <v>0</v>
      </c>
      <c r="H32" s="79">
        <f t="shared" si="1"/>
        <v>0</v>
      </c>
      <c r="I32" s="79">
        <f t="shared" si="2"/>
        <v>0</v>
      </c>
      <c r="J32" s="178"/>
      <c r="K32" s="80">
        <f t="shared" si="3"/>
        <v>0</v>
      </c>
      <c r="L32" s="178"/>
      <c r="M32" s="79">
        <f t="shared" si="4"/>
        <v>0</v>
      </c>
      <c r="N32" s="80">
        <f t="shared" si="5"/>
        <v>0</v>
      </c>
      <c r="O32" s="80">
        <f t="shared" si="6"/>
        <v>0</v>
      </c>
      <c r="P32" s="80">
        <f t="shared" si="7"/>
        <v>0</v>
      </c>
      <c r="Q32" s="79">
        <f t="shared" si="8"/>
        <v>0</v>
      </c>
      <c r="R32" s="80">
        <f t="shared" si="9"/>
        <v>0</v>
      </c>
      <c r="S32" s="81">
        <f t="shared" si="10"/>
        <v>0</v>
      </c>
    </row>
    <row r="33" spans="2:19">
      <c r="B33" s="538"/>
      <c r="C33" s="538"/>
      <c r="D33" s="538"/>
      <c r="E33" s="178"/>
      <c r="F33" s="179"/>
      <c r="G33" s="79">
        <f t="shared" si="0"/>
        <v>0</v>
      </c>
      <c r="H33" s="79">
        <f t="shared" si="1"/>
        <v>0</v>
      </c>
      <c r="I33" s="79">
        <f t="shared" si="2"/>
        <v>0</v>
      </c>
      <c r="J33" s="178"/>
      <c r="K33" s="80">
        <f t="shared" si="3"/>
        <v>0</v>
      </c>
      <c r="L33" s="178"/>
      <c r="M33" s="79">
        <f t="shared" si="4"/>
        <v>0</v>
      </c>
      <c r="N33" s="80">
        <f t="shared" si="5"/>
        <v>0</v>
      </c>
      <c r="O33" s="80">
        <f t="shared" si="6"/>
        <v>0</v>
      </c>
      <c r="P33" s="80">
        <f t="shared" si="7"/>
        <v>0</v>
      </c>
      <c r="Q33" s="79">
        <f t="shared" si="8"/>
        <v>0</v>
      </c>
      <c r="R33" s="80">
        <f t="shared" si="9"/>
        <v>0</v>
      </c>
      <c r="S33" s="81">
        <f t="shared" si="10"/>
        <v>0</v>
      </c>
    </row>
    <row r="34" spans="2:19">
      <c r="B34" s="538"/>
      <c r="C34" s="538"/>
      <c r="D34" s="538"/>
      <c r="E34" s="178"/>
      <c r="F34" s="179"/>
      <c r="G34" s="79">
        <f t="shared" si="0"/>
        <v>0</v>
      </c>
      <c r="H34" s="79">
        <f t="shared" si="1"/>
        <v>0</v>
      </c>
      <c r="I34" s="79">
        <f t="shared" si="2"/>
        <v>0</v>
      </c>
      <c r="J34" s="178"/>
      <c r="K34" s="80">
        <f t="shared" si="3"/>
        <v>0</v>
      </c>
      <c r="L34" s="178"/>
      <c r="M34" s="79">
        <f t="shared" si="4"/>
        <v>0</v>
      </c>
      <c r="N34" s="80">
        <f t="shared" si="5"/>
        <v>0</v>
      </c>
      <c r="O34" s="80">
        <f t="shared" si="6"/>
        <v>0</v>
      </c>
      <c r="P34" s="80">
        <f t="shared" si="7"/>
        <v>0</v>
      </c>
      <c r="Q34" s="79">
        <f t="shared" si="8"/>
        <v>0</v>
      </c>
      <c r="R34" s="80">
        <f t="shared" si="9"/>
        <v>0</v>
      </c>
      <c r="S34" s="81">
        <f t="shared" si="10"/>
        <v>0</v>
      </c>
    </row>
    <row r="35" spans="2:19">
      <c r="B35" s="538"/>
      <c r="C35" s="538"/>
      <c r="D35" s="538"/>
      <c r="E35" s="178"/>
      <c r="F35" s="179"/>
      <c r="G35" s="79">
        <f t="shared" si="0"/>
        <v>0</v>
      </c>
      <c r="H35" s="79">
        <f t="shared" si="1"/>
        <v>0</v>
      </c>
      <c r="I35" s="79">
        <f t="shared" si="2"/>
        <v>0</v>
      </c>
      <c r="J35" s="178"/>
      <c r="K35" s="80">
        <f t="shared" si="3"/>
        <v>0</v>
      </c>
      <c r="L35" s="178"/>
      <c r="M35" s="79">
        <f t="shared" si="4"/>
        <v>0</v>
      </c>
      <c r="N35" s="80">
        <f t="shared" si="5"/>
        <v>0</v>
      </c>
      <c r="O35" s="80">
        <f t="shared" si="6"/>
        <v>0</v>
      </c>
      <c r="P35" s="80">
        <f t="shared" si="7"/>
        <v>0</v>
      </c>
      <c r="Q35" s="79">
        <f t="shared" si="8"/>
        <v>0</v>
      </c>
      <c r="R35" s="80">
        <f t="shared" si="9"/>
        <v>0</v>
      </c>
      <c r="S35" s="81">
        <f t="shared" si="10"/>
        <v>0</v>
      </c>
    </row>
    <row r="36" spans="2:19">
      <c r="B36" s="538"/>
      <c r="C36" s="538"/>
      <c r="D36" s="538"/>
      <c r="E36" s="178"/>
      <c r="F36" s="179"/>
      <c r="G36" s="79">
        <f t="shared" si="0"/>
        <v>0</v>
      </c>
      <c r="H36" s="79">
        <f t="shared" si="1"/>
        <v>0</v>
      </c>
      <c r="I36" s="79">
        <f t="shared" si="2"/>
        <v>0</v>
      </c>
      <c r="J36" s="178"/>
      <c r="K36" s="80">
        <f t="shared" si="3"/>
        <v>0</v>
      </c>
      <c r="L36" s="178"/>
      <c r="M36" s="79">
        <f t="shared" si="4"/>
        <v>0</v>
      </c>
      <c r="N36" s="80">
        <f t="shared" si="5"/>
        <v>0</v>
      </c>
      <c r="O36" s="80">
        <f t="shared" si="6"/>
        <v>0</v>
      </c>
      <c r="P36" s="80">
        <f t="shared" si="7"/>
        <v>0</v>
      </c>
      <c r="Q36" s="79">
        <f t="shared" si="8"/>
        <v>0</v>
      </c>
      <c r="R36" s="80">
        <f t="shared" si="9"/>
        <v>0</v>
      </c>
      <c r="S36" s="81">
        <f t="shared" si="10"/>
        <v>0</v>
      </c>
    </row>
    <row r="37" spans="2:19">
      <c r="B37" s="538"/>
      <c r="C37" s="538"/>
      <c r="D37" s="538"/>
      <c r="E37" s="178"/>
      <c r="F37" s="179"/>
      <c r="G37" s="79">
        <f t="shared" si="0"/>
        <v>0</v>
      </c>
      <c r="H37" s="79">
        <f t="shared" si="1"/>
        <v>0</v>
      </c>
      <c r="I37" s="79">
        <f t="shared" si="2"/>
        <v>0</v>
      </c>
      <c r="J37" s="178"/>
      <c r="K37" s="80">
        <f t="shared" si="3"/>
        <v>0</v>
      </c>
      <c r="L37" s="178"/>
      <c r="M37" s="79">
        <f t="shared" si="4"/>
        <v>0</v>
      </c>
      <c r="N37" s="80">
        <f t="shared" si="5"/>
        <v>0</v>
      </c>
      <c r="O37" s="80">
        <f t="shared" si="6"/>
        <v>0</v>
      </c>
      <c r="P37" s="80">
        <f t="shared" si="7"/>
        <v>0</v>
      </c>
      <c r="Q37" s="79">
        <f t="shared" si="8"/>
        <v>0</v>
      </c>
      <c r="R37" s="80">
        <f t="shared" si="9"/>
        <v>0</v>
      </c>
      <c r="S37" s="81">
        <f t="shared" si="10"/>
        <v>0</v>
      </c>
    </row>
    <row r="38" spans="2:19">
      <c r="B38" s="538"/>
      <c r="C38" s="538"/>
      <c r="D38" s="538"/>
      <c r="E38" s="178"/>
      <c r="F38" s="179"/>
      <c r="G38" s="79">
        <f t="shared" si="0"/>
        <v>0</v>
      </c>
      <c r="H38" s="79">
        <f t="shared" si="1"/>
        <v>0</v>
      </c>
      <c r="I38" s="79">
        <f t="shared" si="2"/>
        <v>0</v>
      </c>
      <c r="J38" s="178"/>
      <c r="K38" s="80">
        <f t="shared" si="3"/>
        <v>0</v>
      </c>
      <c r="L38" s="178"/>
      <c r="M38" s="79">
        <f t="shared" si="4"/>
        <v>0</v>
      </c>
      <c r="N38" s="80">
        <f t="shared" si="5"/>
        <v>0</v>
      </c>
      <c r="O38" s="80">
        <f t="shared" si="6"/>
        <v>0</v>
      </c>
      <c r="P38" s="80">
        <f t="shared" si="7"/>
        <v>0</v>
      </c>
      <c r="Q38" s="79">
        <f t="shared" si="8"/>
        <v>0</v>
      </c>
      <c r="R38" s="80">
        <f t="shared" si="9"/>
        <v>0</v>
      </c>
      <c r="S38" s="81">
        <f t="shared" si="10"/>
        <v>0</v>
      </c>
    </row>
    <row r="39" spans="2:19">
      <c r="B39" s="538"/>
      <c r="C39" s="538"/>
      <c r="D39" s="538"/>
      <c r="E39" s="178"/>
      <c r="F39" s="179"/>
      <c r="G39" s="79">
        <f t="shared" si="0"/>
        <v>0</v>
      </c>
      <c r="H39" s="79">
        <f t="shared" si="1"/>
        <v>0</v>
      </c>
      <c r="I39" s="79">
        <f t="shared" si="2"/>
        <v>0</v>
      </c>
      <c r="J39" s="178"/>
      <c r="K39" s="80">
        <f t="shared" si="3"/>
        <v>0</v>
      </c>
      <c r="L39" s="178"/>
      <c r="M39" s="79">
        <f t="shared" si="4"/>
        <v>0</v>
      </c>
      <c r="N39" s="80">
        <f t="shared" si="5"/>
        <v>0</v>
      </c>
      <c r="O39" s="80">
        <f t="shared" si="6"/>
        <v>0</v>
      </c>
      <c r="P39" s="80">
        <f t="shared" si="7"/>
        <v>0</v>
      </c>
      <c r="Q39" s="79">
        <f t="shared" si="8"/>
        <v>0</v>
      </c>
      <c r="R39" s="80">
        <f t="shared" si="9"/>
        <v>0</v>
      </c>
      <c r="S39" s="81">
        <f t="shared" si="10"/>
        <v>0</v>
      </c>
    </row>
    <row r="40" spans="2:19">
      <c r="B40" s="538"/>
      <c r="C40" s="538"/>
      <c r="D40" s="538"/>
      <c r="E40" s="178"/>
      <c r="F40" s="179"/>
      <c r="G40" s="79">
        <f t="shared" si="0"/>
        <v>0</v>
      </c>
      <c r="H40" s="79">
        <f t="shared" si="1"/>
        <v>0</v>
      </c>
      <c r="I40" s="79">
        <f t="shared" si="2"/>
        <v>0</v>
      </c>
      <c r="J40" s="178"/>
      <c r="K40" s="80">
        <f t="shared" si="3"/>
        <v>0</v>
      </c>
      <c r="L40" s="178"/>
      <c r="M40" s="79">
        <f t="shared" si="4"/>
        <v>0</v>
      </c>
      <c r="N40" s="80">
        <f t="shared" si="5"/>
        <v>0</v>
      </c>
      <c r="O40" s="80">
        <f t="shared" si="6"/>
        <v>0</v>
      </c>
      <c r="P40" s="80">
        <f t="shared" si="7"/>
        <v>0</v>
      </c>
      <c r="Q40" s="79">
        <f t="shared" si="8"/>
        <v>0</v>
      </c>
      <c r="R40" s="80">
        <f t="shared" si="9"/>
        <v>0</v>
      </c>
      <c r="S40" s="81">
        <f t="shared" si="10"/>
        <v>0</v>
      </c>
    </row>
    <row r="41" spans="2:19">
      <c r="B41" s="538"/>
      <c r="C41" s="538"/>
      <c r="D41" s="538"/>
      <c r="E41" s="178"/>
      <c r="F41" s="179"/>
      <c r="G41" s="79">
        <f t="shared" si="0"/>
        <v>0</v>
      </c>
      <c r="H41" s="79">
        <f t="shared" si="1"/>
        <v>0</v>
      </c>
      <c r="I41" s="79">
        <f t="shared" si="2"/>
        <v>0</v>
      </c>
      <c r="J41" s="178"/>
      <c r="K41" s="80">
        <f t="shared" si="3"/>
        <v>0</v>
      </c>
      <c r="L41" s="178"/>
      <c r="M41" s="79">
        <f t="shared" si="4"/>
        <v>0</v>
      </c>
      <c r="N41" s="80">
        <f t="shared" si="5"/>
        <v>0</v>
      </c>
      <c r="O41" s="80">
        <f t="shared" si="6"/>
        <v>0</v>
      </c>
      <c r="P41" s="80">
        <f t="shared" si="7"/>
        <v>0</v>
      </c>
      <c r="Q41" s="79">
        <f t="shared" si="8"/>
        <v>0</v>
      </c>
      <c r="R41" s="80">
        <f t="shared" si="9"/>
        <v>0</v>
      </c>
      <c r="S41" s="81">
        <f t="shared" si="10"/>
        <v>0</v>
      </c>
    </row>
    <row r="42" spans="2:19">
      <c r="B42" s="538"/>
      <c r="C42" s="538"/>
      <c r="D42" s="538"/>
      <c r="E42" s="178"/>
      <c r="F42" s="179"/>
      <c r="G42" s="79">
        <f t="shared" si="0"/>
        <v>0</v>
      </c>
      <c r="H42" s="79">
        <f t="shared" si="1"/>
        <v>0</v>
      </c>
      <c r="I42" s="79">
        <f t="shared" si="2"/>
        <v>0</v>
      </c>
      <c r="J42" s="178"/>
      <c r="K42" s="80">
        <f t="shared" si="3"/>
        <v>0</v>
      </c>
      <c r="L42" s="178"/>
      <c r="M42" s="79">
        <f t="shared" si="4"/>
        <v>0</v>
      </c>
      <c r="N42" s="80">
        <f t="shared" si="5"/>
        <v>0</v>
      </c>
      <c r="O42" s="80">
        <f t="shared" si="6"/>
        <v>0</v>
      </c>
      <c r="P42" s="80">
        <f t="shared" si="7"/>
        <v>0</v>
      </c>
      <c r="Q42" s="79">
        <f t="shared" si="8"/>
        <v>0</v>
      </c>
      <c r="R42" s="80">
        <f t="shared" si="9"/>
        <v>0</v>
      </c>
      <c r="S42" s="81">
        <f t="shared" si="10"/>
        <v>0</v>
      </c>
    </row>
    <row r="43" spans="2:19">
      <c r="B43" s="538"/>
      <c r="C43" s="538"/>
      <c r="D43" s="538"/>
      <c r="E43" s="178"/>
      <c r="F43" s="179"/>
      <c r="G43" s="79">
        <f t="shared" si="0"/>
        <v>0</v>
      </c>
      <c r="H43" s="79">
        <f t="shared" si="1"/>
        <v>0</v>
      </c>
      <c r="I43" s="79">
        <f t="shared" si="2"/>
        <v>0</v>
      </c>
      <c r="J43" s="178"/>
      <c r="K43" s="80">
        <f t="shared" si="3"/>
        <v>0</v>
      </c>
      <c r="L43" s="178"/>
      <c r="M43" s="79">
        <f t="shared" si="4"/>
        <v>0</v>
      </c>
      <c r="N43" s="80">
        <f t="shared" si="5"/>
        <v>0</v>
      </c>
      <c r="O43" s="80">
        <f t="shared" si="6"/>
        <v>0</v>
      </c>
      <c r="P43" s="80">
        <f t="shared" si="7"/>
        <v>0</v>
      </c>
      <c r="Q43" s="79">
        <f t="shared" si="8"/>
        <v>0</v>
      </c>
      <c r="R43" s="80">
        <f t="shared" si="9"/>
        <v>0</v>
      </c>
      <c r="S43" s="81">
        <f t="shared" si="10"/>
        <v>0</v>
      </c>
    </row>
    <row r="44" spans="2:19">
      <c r="B44" s="538"/>
      <c r="C44" s="538"/>
      <c r="D44" s="538"/>
      <c r="E44" s="178"/>
      <c r="F44" s="179"/>
      <c r="G44" s="79">
        <f t="shared" si="0"/>
        <v>0</v>
      </c>
      <c r="H44" s="79">
        <f t="shared" si="1"/>
        <v>0</v>
      </c>
      <c r="I44" s="79">
        <f t="shared" si="2"/>
        <v>0</v>
      </c>
      <c r="J44" s="178"/>
      <c r="K44" s="80">
        <f t="shared" si="3"/>
        <v>0</v>
      </c>
      <c r="L44" s="178"/>
      <c r="M44" s="79">
        <f t="shared" si="4"/>
        <v>0</v>
      </c>
      <c r="N44" s="80">
        <f t="shared" si="5"/>
        <v>0</v>
      </c>
      <c r="O44" s="80">
        <f t="shared" si="6"/>
        <v>0</v>
      </c>
      <c r="P44" s="80">
        <f t="shared" si="7"/>
        <v>0</v>
      </c>
      <c r="Q44" s="79">
        <f t="shared" si="8"/>
        <v>0</v>
      </c>
      <c r="R44" s="80">
        <f t="shared" si="9"/>
        <v>0</v>
      </c>
      <c r="S44" s="81">
        <f t="shared" si="10"/>
        <v>0</v>
      </c>
    </row>
    <row r="45" spans="2:19">
      <c r="B45" s="538"/>
      <c r="C45" s="538"/>
      <c r="D45" s="538"/>
      <c r="E45" s="178"/>
      <c r="F45" s="179"/>
      <c r="G45" s="79">
        <f t="shared" si="0"/>
        <v>0</v>
      </c>
      <c r="H45" s="79">
        <f t="shared" si="1"/>
        <v>0</v>
      </c>
      <c r="I45" s="79">
        <f t="shared" si="2"/>
        <v>0</v>
      </c>
      <c r="J45" s="178"/>
      <c r="K45" s="80">
        <f t="shared" si="3"/>
        <v>0</v>
      </c>
      <c r="L45" s="178"/>
      <c r="M45" s="79">
        <f t="shared" si="4"/>
        <v>0</v>
      </c>
      <c r="N45" s="80">
        <f t="shared" si="5"/>
        <v>0</v>
      </c>
      <c r="O45" s="80">
        <f t="shared" si="6"/>
        <v>0</v>
      </c>
      <c r="P45" s="80">
        <f t="shared" si="7"/>
        <v>0</v>
      </c>
      <c r="Q45" s="79">
        <f t="shared" si="8"/>
        <v>0</v>
      </c>
      <c r="R45" s="80">
        <f t="shared" si="9"/>
        <v>0</v>
      </c>
      <c r="S45" s="81">
        <f t="shared" si="10"/>
        <v>0</v>
      </c>
    </row>
    <row r="46" spans="2:19">
      <c r="B46" s="538"/>
      <c r="C46" s="538"/>
      <c r="D46" s="538"/>
      <c r="E46" s="178"/>
      <c r="F46" s="179"/>
      <c r="G46" s="79">
        <f t="shared" si="0"/>
        <v>0</v>
      </c>
      <c r="H46" s="79">
        <f t="shared" si="1"/>
        <v>0</v>
      </c>
      <c r="I46" s="79">
        <f t="shared" si="2"/>
        <v>0</v>
      </c>
      <c r="J46" s="178"/>
      <c r="K46" s="80">
        <f t="shared" si="3"/>
        <v>0</v>
      </c>
      <c r="L46" s="178"/>
      <c r="M46" s="79">
        <f t="shared" si="4"/>
        <v>0</v>
      </c>
      <c r="N46" s="80">
        <f t="shared" si="5"/>
        <v>0</v>
      </c>
      <c r="O46" s="80">
        <f t="shared" si="6"/>
        <v>0</v>
      </c>
      <c r="P46" s="80">
        <f t="shared" si="7"/>
        <v>0</v>
      </c>
      <c r="Q46" s="79">
        <f t="shared" si="8"/>
        <v>0</v>
      </c>
      <c r="R46" s="80">
        <f t="shared" si="9"/>
        <v>0</v>
      </c>
      <c r="S46" s="81">
        <f t="shared" si="10"/>
        <v>0</v>
      </c>
    </row>
    <row r="47" spans="2:19">
      <c r="B47" s="538"/>
      <c r="C47" s="538"/>
      <c r="D47" s="538"/>
      <c r="E47" s="178"/>
      <c r="F47" s="179"/>
      <c r="G47" s="79">
        <f t="shared" si="0"/>
        <v>0</v>
      </c>
      <c r="H47" s="79">
        <f t="shared" si="1"/>
        <v>0</v>
      </c>
      <c r="I47" s="79">
        <f t="shared" si="2"/>
        <v>0</v>
      </c>
      <c r="J47" s="178"/>
      <c r="K47" s="80">
        <f t="shared" si="3"/>
        <v>0</v>
      </c>
      <c r="L47" s="178"/>
      <c r="M47" s="79">
        <f t="shared" si="4"/>
        <v>0</v>
      </c>
      <c r="N47" s="80">
        <f t="shared" si="5"/>
        <v>0</v>
      </c>
      <c r="O47" s="80">
        <f t="shared" si="6"/>
        <v>0</v>
      </c>
      <c r="P47" s="80">
        <f t="shared" si="7"/>
        <v>0</v>
      </c>
      <c r="Q47" s="79">
        <f t="shared" si="8"/>
        <v>0</v>
      </c>
      <c r="R47" s="80">
        <f t="shared" si="9"/>
        <v>0</v>
      </c>
      <c r="S47" s="81">
        <f t="shared" si="10"/>
        <v>0</v>
      </c>
    </row>
    <row r="48" spans="2:19">
      <c r="B48" s="538"/>
      <c r="C48" s="538"/>
      <c r="D48" s="538"/>
      <c r="E48" s="178"/>
      <c r="F48" s="179"/>
      <c r="G48" s="79">
        <f t="shared" si="0"/>
        <v>0</v>
      </c>
      <c r="H48" s="79">
        <f t="shared" si="1"/>
        <v>0</v>
      </c>
      <c r="I48" s="79">
        <f t="shared" si="2"/>
        <v>0</v>
      </c>
      <c r="J48" s="178"/>
      <c r="K48" s="80">
        <f t="shared" si="3"/>
        <v>0</v>
      </c>
      <c r="L48" s="178"/>
      <c r="M48" s="79">
        <f t="shared" si="4"/>
        <v>0</v>
      </c>
      <c r="N48" s="80">
        <f t="shared" si="5"/>
        <v>0</v>
      </c>
      <c r="O48" s="80">
        <f t="shared" si="6"/>
        <v>0</v>
      </c>
      <c r="P48" s="80">
        <f t="shared" si="7"/>
        <v>0</v>
      </c>
      <c r="Q48" s="79">
        <f t="shared" si="8"/>
        <v>0</v>
      </c>
      <c r="R48" s="80">
        <f t="shared" si="9"/>
        <v>0</v>
      </c>
      <c r="S48" s="81">
        <f t="shared" si="10"/>
        <v>0</v>
      </c>
    </row>
    <row r="49" spans="2:29">
      <c r="B49" s="538"/>
      <c r="C49" s="538"/>
      <c r="D49" s="538"/>
      <c r="E49" s="178"/>
      <c r="F49" s="179"/>
      <c r="G49" s="79">
        <f t="shared" si="0"/>
        <v>0</v>
      </c>
      <c r="H49" s="79">
        <f t="shared" si="1"/>
        <v>0</v>
      </c>
      <c r="I49" s="79">
        <f t="shared" si="2"/>
        <v>0</v>
      </c>
      <c r="J49" s="178"/>
      <c r="K49" s="80">
        <f t="shared" si="3"/>
        <v>0</v>
      </c>
      <c r="L49" s="178"/>
      <c r="M49" s="79">
        <f t="shared" si="4"/>
        <v>0</v>
      </c>
      <c r="N49" s="80">
        <f t="shared" si="5"/>
        <v>0</v>
      </c>
      <c r="O49" s="80">
        <f t="shared" si="6"/>
        <v>0</v>
      </c>
      <c r="P49" s="80">
        <f t="shared" si="7"/>
        <v>0</v>
      </c>
      <c r="Q49" s="79">
        <f t="shared" si="8"/>
        <v>0</v>
      </c>
      <c r="R49" s="80">
        <f t="shared" si="9"/>
        <v>0</v>
      </c>
      <c r="S49" s="81">
        <f t="shared" si="10"/>
        <v>0</v>
      </c>
    </row>
    <row r="50" spans="2:29">
      <c r="B50" s="538"/>
      <c r="C50" s="538"/>
      <c r="D50" s="538"/>
      <c r="E50" s="178"/>
      <c r="F50" s="179"/>
      <c r="G50" s="79">
        <f t="shared" si="0"/>
        <v>0</v>
      </c>
      <c r="H50" s="79">
        <f t="shared" si="1"/>
        <v>0</v>
      </c>
      <c r="I50" s="79">
        <f t="shared" si="2"/>
        <v>0</v>
      </c>
      <c r="J50" s="178"/>
      <c r="K50" s="80">
        <f t="shared" si="3"/>
        <v>0</v>
      </c>
      <c r="L50" s="178"/>
      <c r="M50" s="79">
        <f t="shared" si="4"/>
        <v>0</v>
      </c>
      <c r="N50" s="80">
        <f t="shared" si="5"/>
        <v>0</v>
      </c>
      <c r="O50" s="80">
        <f t="shared" si="6"/>
        <v>0</v>
      </c>
      <c r="P50" s="80">
        <f t="shared" si="7"/>
        <v>0</v>
      </c>
      <c r="Q50" s="79">
        <f t="shared" si="8"/>
        <v>0</v>
      </c>
      <c r="R50" s="80">
        <f t="shared" si="9"/>
        <v>0</v>
      </c>
      <c r="S50" s="81">
        <f t="shared" si="10"/>
        <v>0</v>
      </c>
    </row>
    <row r="51" spans="2:29">
      <c r="B51" s="538"/>
      <c r="C51" s="538"/>
      <c r="D51" s="538"/>
      <c r="E51" s="178"/>
      <c r="F51" s="179"/>
      <c r="G51" s="79">
        <f t="shared" si="0"/>
        <v>0</v>
      </c>
      <c r="H51" s="79">
        <f t="shared" si="1"/>
        <v>0</v>
      </c>
      <c r="I51" s="79">
        <f t="shared" si="2"/>
        <v>0</v>
      </c>
      <c r="J51" s="178"/>
      <c r="K51" s="80">
        <f t="shared" si="3"/>
        <v>0</v>
      </c>
      <c r="L51" s="178"/>
      <c r="M51" s="79">
        <f t="shared" si="4"/>
        <v>0</v>
      </c>
      <c r="N51" s="80">
        <f t="shared" si="5"/>
        <v>0</v>
      </c>
      <c r="O51" s="80">
        <f t="shared" si="6"/>
        <v>0</v>
      </c>
      <c r="P51" s="80">
        <f t="shared" si="7"/>
        <v>0</v>
      </c>
      <c r="Q51" s="79">
        <f t="shared" si="8"/>
        <v>0</v>
      </c>
      <c r="R51" s="80">
        <f t="shared" si="9"/>
        <v>0</v>
      </c>
      <c r="S51" s="81">
        <f t="shared" si="10"/>
        <v>0</v>
      </c>
    </row>
    <row r="52" spans="2:29">
      <c r="B52" s="538"/>
      <c r="C52" s="538"/>
      <c r="D52" s="538"/>
      <c r="E52" s="178"/>
      <c r="F52" s="179"/>
      <c r="G52" s="79">
        <f t="shared" si="0"/>
        <v>0</v>
      </c>
      <c r="H52" s="79">
        <f t="shared" si="1"/>
        <v>0</v>
      </c>
      <c r="I52" s="79">
        <f t="shared" si="2"/>
        <v>0</v>
      </c>
      <c r="J52" s="178"/>
      <c r="K52" s="80">
        <f t="shared" si="3"/>
        <v>0</v>
      </c>
      <c r="L52" s="178"/>
      <c r="M52" s="79">
        <f t="shared" si="4"/>
        <v>0</v>
      </c>
      <c r="N52" s="80">
        <f t="shared" si="5"/>
        <v>0</v>
      </c>
      <c r="O52" s="80">
        <f t="shared" si="6"/>
        <v>0</v>
      </c>
      <c r="P52" s="80">
        <f t="shared" si="7"/>
        <v>0</v>
      </c>
      <c r="Q52" s="79">
        <f t="shared" si="8"/>
        <v>0</v>
      </c>
      <c r="R52" s="80">
        <f t="shared" si="9"/>
        <v>0</v>
      </c>
      <c r="S52" s="81">
        <f t="shared" si="10"/>
        <v>0</v>
      </c>
    </row>
    <row r="53" spans="2:29">
      <c r="B53" s="538"/>
      <c r="C53" s="538"/>
      <c r="D53" s="538"/>
      <c r="E53" s="178"/>
      <c r="F53" s="179"/>
      <c r="G53" s="79">
        <f t="shared" si="0"/>
        <v>0</v>
      </c>
      <c r="H53" s="79">
        <f t="shared" si="1"/>
        <v>0</v>
      </c>
      <c r="I53" s="79">
        <f t="shared" si="2"/>
        <v>0</v>
      </c>
      <c r="J53" s="178"/>
      <c r="K53" s="80">
        <f t="shared" si="3"/>
        <v>0</v>
      </c>
      <c r="L53" s="178"/>
      <c r="M53" s="79">
        <f t="shared" si="4"/>
        <v>0</v>
      </c>
      <c r="N53" s="80">
        <f t="shared" si="5"/>
        <v>0</v>
      </c>
      <c r="O53" s="80">
        <f t="shared" si="6"/>
        <v>0</v>
      </c>
      <c r="P53" s="80">
        <f t="shared" si="7"/>
        <v>0</v>
      </c>
      <c r="Q53" s="79">
        <f t="shared" si="8"/>
        <v>0</v>
      </c>
      <c r="R53" s="80">
        <f t="shared" si="9"/>
        <v>0</v>
      </c>
      <c r="S53" s="81">
        <f t="shared" si="10"/>
        <v>0</v>
      </c>
    </row>
    <row r="54" spans="2:29">
      <c r="B54" s="538"/>
      <c r="C54" s="538"/>
      <c r="D54" s="538"/>
      <c r="E54" s="178"/>
      <c r="F54" s="179"/>
      <c r="G54" s="79">
        <f t="shared" si="0"/>
        <v>0</v>
      </c>
      <c r="H54" s="79">
        <f t="shared" si="1"/>
        <v>0</v>
      </c>
      <c r="I54" s="79">
        <f t="shared" si="2"/>
        <v>0</v>
      </c>
      <c r="J54" s="178"/>
      <c r="K54" s="80">
        <f t="shared" si="3"/>
        <v>0</v>
      </c>
      <c r="L54" s="178"/>
      <c r="M54" s="79">
        <f t="shared" si="4"/>
        <v>0</v>
      </c>
      <c r="N54" s="80">
        <f t="shared" si="5"/>
        <v>0</v>
      </c>
      <c r="O54" s="80">
        <f t="shared" si="6"/>
        <v>0</v>
      </c>
      <c r="P54" s="80">
        <f t="shared" si="7"/>
        <v>0</v>
      </c>
      <c r="Q54" s="79">
        <f t="shared" si="8"/>
        <v>0</v>
      </c>
      <c r="R54" s="80">
        <f t="shared" si="9"/>
        <v>0</v>
      </c>
      <c r="S54" s="81">
        <f t="shared" si="10"/>
        <v>0</v>
      </c>
    </row>
    <row r="55" spans="2:29">
      <c r="B55" s="538"/>
      <c r="C55" s="538"/>
      <c r="D55" s="538"/>
      <c r="E55" s="178"/>
      <c r="F55" s="179"/>
      <c r="G55" s="79">
        <f t="shared" si="0"/>
        <v>0</v>
      </c>
      <c r="H55" s="79">
        <f t="shared" si="1"/>
        <v>0</v>
      </c>
      <c r="I55" s="79">
        <f t="shared" si="2"/>
        <v>0</v>
      </c>
      <c r="J55" s="178"/>
      <c r="K55" s="80">
        <f t="shared" si="3"/>
        <v>0</v>
      </c>
      <c r="L55" s="178"/>
      <c r="M55" s="79">
        <f t="shared" si="4"/>
        <v>0</v>
      </c>
      <c r="N55" s="80">
        <f t="shared" si="5"/>
        <v>0</v>
      </c>
      <c r="O55" s="80">
        <f t="shared" si="6"/>
        <v>0</v>
      </c>
      <c r="P55" s="80">
        <f t="shared" si="7"/>
        <v>0</v>
      </c>
      <c r="Q55" s="79">
        <f t="shared" si="8"/>
        <v>0</v>
      </c>
      <c r="R55" s="80">
        <f t="shared" si="9"/>
        <v>0</v>
      </c>
      <c r="S55" s="81">
        <f t="shared" si="10"/>
        <v>0</v>
      </c>
    </row>
    <row r="56" spans="2:29" ht="20.25" customHeight="1">
      <c r="B56" s="539" t="s">
        <v>35</v>
      </c>
      <c r="C56" s="540"/>
      <c r="D56" s="541"/>
      <c r="E56" s="82"/>
      <c r="F56" s="83"/>
      <c r="G56" s="84"/>
      <c r="H56" s="84"/>
      <c r="I56" s="84"/>
      <c r="J56" s="82"/>
      <c r="K56" s="85"/>
      <c r="L56" s="85"/>
      <c r="M56" s="84"/>
      <c r="N56" s="86"/>
      <c r="O56" s="86"/>
      <c r="P56" s="85"/>
      <c r="Q56" s="87">
        <f>SUM(Q11:Q55)</f>
        <v>0</v>
      </c>
      <c r="R56" s="87">
        <f>SUM(R11:R55)</f>
        <v>0</v>
      </c>
      <c r="S56" s="87">
        <f>SUM(S11:S55)</f>
        <v>0</v>
      </c>
    </row>
    <row r="57" spans="2:29" ht="21.75" customHeight="1" thickBot="1">
      <c r="B57" s="472"/>
      <c r="C57" s="472"/>
      <c r="D57" s="472"/>
      <c r="E57" s="486"/>
      <c r="F57" s="482"/>
      <c r="G57" s="482"/>
      <c r="H57" s="485"/>
      <c r="I57" s="482"/>
      <c r="J57" s="484"/>
      <c r="K57" s="484"/>
      <c r="L57" s="483"/>
      <c r="M57" s="483"/>
      <c r="N57" s="484"/>
      <c r="O57" s="484"/>
      <c r="P57" s="483"/>
      <c r="Q57" s="482"/>
      <c r="R57" s="481"/>
      <c r="S57" s="480"/>
      <c r="V57" s="63"/>
      <c r="W57" s="63"/>
      <c r="X57" s="63"/>
      <c r="Y57" s="63"/>
      <c r="Z57" s="63"/>
    </row>
    <row r="58" spans="2:29" ht="18" customHeight="1" thickBot="1">
      <c r="B58" s="59" t="s">
        <v>209</v>
      </c>
      <c r="H58" s="66" t="s">
        <v>180</v>
      </c>
      <c r="I58" s="428" t="s">
        <v>303</v>
      </c>
      <c r="J58" s="173">
        <f>J6</f>
        <v>4</v>
      </c>
      <c r="K58" s="68" t="s">
        <v>2</v>
      </c>
      <c r="U58" s="63"/>
      <c r="V58" s="63"/>
      <c r="W58" s="63"/>
      <c r="X58" s="63"/>
      <c r="Y58" s="63"/>
      <c r="Z58" s="63"/>
    </row>
    <row r="59" spans="2:29" ht="15" customHeight="1">
      <c r="J59" s="340">
        <f>30+$J$6</f>
        <v>34</v>
      </c>
      <c r="K59" s="63"/>
      <c r="R59" s="63" t="s">
        <v>210</v>
      </c>
      <c r="S59" s="88"/>
      <c r="U59" s="472"/>
      <c r="V59" s="63"/>
      <c r="W59" s="63"/>
      <c r="X59" s="63"/>
      <c r="Y59" s="63"/>
      <c r="Z59" s="63"/>
      <c r="AA59" s="63"/>
    </row>
    <row r="60" spans="2:29" ht="30.75" customHeight="1">
      <c r="B60" s="517" t="s">
        <v>211</v>
      </c>
      <c r="C60" s="519"/>
      <c r="D60" s="542" t="s">
        <v>212</v>
      </c>
      <c r="E60" s="548" t="s">
        <v>213</v>
      </c>
      <c r="F60" s="517" t="s">
        <v>214</v>
      </c>
      <c r="G60" s="526" t="s">
        <v>215</v>
      </c>
      <c r="H60" s="526" t="s">
        <v>216</v>
      </c>
      <c r="I60" s="526" t="s">
        <v>217</v>
      </c>
      <c r="J60" s="526" t="s">
        <v>218</v>
      </c>
      <c r="K60" s="526" t="s">
        <v>219</v>
      </c>
      <c r="L60" s="526" t="s">
        <v>220</v>
      </c>
      <c r="M60" s="526" t="s">
        <v>221</v>
      </c>
      <c r="N60" s="533" t="s">
        <v>222</v>
      </c>
      <c r="O60" s="526" t="s">
        <v>223</v>
      </c>
      <c r="P60" s="526" t="s">
        <v>224</v>
      </c>
      <c r="Q60" s="544" t="s">
        <v>225</v>
      </c>
      <c r="R60" s="533" t="s">
        <v>226</v>
      </c>
      <c r="S60" s="530" t="s">
        <v>227</v>
      </c>
      <c r="W60" s="472"/>
      <c r="X60" s="63"/>
      <c r="Y60" s="63"/>
      <c r="Z60" s="63"/>
      <c r="AA60" s="63"/>
      <c r="AB60" s="63"/>
      <c r="AC60" s="63"/>
    </row>
    <row r="61" spans="2:29" ht="26.25" customHeight="1">
      <c r="B61" s="520"/>
      <c r="C61" s="522"/>
      <c r="D61" s="543"/>
      <c r="E61" s="549"/>
      <c r="F61" s="525"/>
      <c r="G61" s="527"/>
      <c r="H61" s="527"/>
      <c r="I61" s="527"/>
      <c r="J61" s="527"/>
      <c r="K61" s="534"/>
      <c r="L61" s="534"/>
      <c r="M61" s="527"/>
      <c r="N61" s="534"/>
      <c r="O61" s="527"/>
      <c r="P61" s="527"/>
      <c r="Q61" s="545"/>
      <c r="R61" s="534"/>
      <c r="S61" s="531"/>
      <c r="W61" s="472"/>
      <c r="X61" s="63"/>
      <c r="Y61" s="63"/>
      <c r="Z61" s="63"/>
      <c r="AA61" s="63"/>
      <c r="AB61" s="63"/>
      <c r="AC61" s="63"/>
    </row>
    <row r="62" spans="2:29" s="72" customFormat="1" ht="74.25" customHeight="1">
      <c r="B62" s="535" t="s">
        <v>199</v>
      </c>
      <c r="C62" s="536"/>
      <c r="D62" s="89" t="s">
        <v>228</v>
      </c>
      <c r="E62" s="427" t="s">
        <v>326</v>
      </c>
      <c r="F62" s="74"/>
      <c r="G62" s="74" t="s">
        <v>229</v>
      </c>
      <c r="H62" s="75"/>
      <c r="I62" s="74" t="s">
        <v>230</v>
      </c>
      <c r="J62" s="90" t="s">
        <v>231</v>
      </c>
      <c r="K62" s="76" t="s">
        <v>232</v>
      </c>
      <c r="L62" s="76"/>
      <c r="M62" s="77" t="s">
        <v>233</v>
      </c>
      <c r="N62" s="76" t="s">
        <v>206</v>
      </c>
      <c r="O62" s="76"/>
      <c r="P62" s="74" t="s">
        <v>207</v>
      </c>
      <c r="Q62" s="74"/>
      <c r="R62" s="76" t="s">
        <v>234</v>
      </c>
      <c r="S62" s="78"/>
    </row>
    <row r="63" spans="2:29" ht="13.5" customHeight="1">
      <c r="B63" s="546"/>
      <c r="C63" s="547"/>
      <c r="D63" s="177"/>
      <c r="E63" s="180"/>
      <c r="F63" s="181"/>
      <c r="G63" s="477">
        <f t="shared" ref="G63:G107" si="11">IF(F63=0,0,F63/D63)</f>
        <v>0</v>
      </c>
      <c r="H63" s="479">
        <f t="shared" ref="H63:H107" si="12">IF(F63=0,0,$J$59-E63)</f>
        <v>0</v>
      </c>
      <c r="I63" s="477">
        <f t="shared" ref="I63:I107" si="13">G63*H63</f>
        <v>0</v>
      </c>
      <c r="J63" s="180"/>
      <c r="K63" s="478">
        <f t="shared" ref="K63:K107" si="14">IF(L63=0,0,(D63-J63+E63))</f>
        <v>0</v>
      </c>
      <c r="L63" s="182"/>
      <c r="M63" s="477">
        <f t="shared" ref="M63:M107" si="15">IF(L63=0,0,F63-+L63)</f>
        <v>0</v>
      </c>
      <c r="N63" s="476">
        <f t="shared" ref="N63:N107" si="16">IF(L63=0,0,(L63/K63))</f>
        <v>0</v>
      </c>
      <c r="O63" s="478">
        <f t="shared" ref="O63:O107" si="17">IF(L63=0,0,($J$59-J63))</f>
        <v>0</v>
      </c>
      <c r="P63" s="476">
        <f t="shared" ref="P63:P107" si="18">N63*O63</f>
        <v>0</v>
      </c>
      <c r="Q63" s="477">
        <f t="shared" ref="Q63:Q107" si="19">IF(L63=0,G63,N63)</f>
        <v>0</v>
      </c>
      <c r="R63" s="476">
        <f t="shared" ref="R63:R107" si="20">IF(L63=0,I63,P63)</f>
        <v>0</v>
      </c>
      <c r="S63" s="91">
        <f t="shared" ref="S63:S107" si="21">R63-+Q63</f>
        <v>0</v>
      </c>
      <c r="W63" s="472"/>
      <c r="X63" s="63"/>
      <c r="Y63" s="63"/>
      <c r="Z63" s="63"/>
      <c r="AA63" s="63"/>
      <c r="AB63" s="63"/>
      <c r="AC63" s="63"/>
    </row>
    <row r="64" spans="2:29" ht="13.5" customHeight="1">
      <c r="B64" s="546"/>
      <c r="C64" s="547"/>
      <c r="D64" s="177"/>
      <c r="E64" s="180"/>
      <c r="F64" s="181"/>
      <c r="G64" s="477">
        <f t="shared" si="11"/>
        <v>0</v>
      </c>
      <c r="H64" s="479">
        <f t="shared" si="12"/>
        <v>0</v>
      </c>
      <c r="I64" s="477">
        <f t="shared" si="13"/>
        <v>0</v>
      </c>
      <c r="J64" s="180"/>
      <c r="K64" s="478">
        <f t="shared" si="14"/>
        <v>0</v>
      </c>
      <c r="L64" s="182"/>
      <c r="M64" s="477">
        <f t="shared" si="15"/>
        <v>0</v>
      </c>
      <c r="N64" s="476">
        <f t="shared" si="16"/>
        <v>0</v>
      </c>
      <c r="O64" s="478">
        <f t="shared" si="17"/>
        <v>0</v>
      </c>
      <c r="P64" s="476">
        <f t="shared" si="18"/>
        <v>0</v>
      </c>
      <c r="Q64" s="477">
        <f t="shared" si="19"/>
        <v>0</v>
      </c>
      <c r="R64" s="476">
        <f t="shared" si="20"/>
        <v>0</v>
      </c>
      <c r="S64" s="91">
        <f t="shared" si="21"/>
        <v>0</v>
      </c>
      <c r="W64" s="472"/>
      <c r="X64" s="63"/>
      <c r="Y64" s="63"/>
      <c r="Z64" s="63"/>
      <c r="AA64" s="63"/>
      <c r="AB64" s="63"/>
      <c r="AC64" s="63"/>
    </row>
    <row r="65" spans="2:29" ht="13.5" customHeight="1">
      <c r="B65" s="546"/>
      <c r="C65" s="547"/>
      <c r="D65" s="177"/>
      <c r="E65" s="180"/>
      <c r="F65" s="181"/>
      <c r="G65" s="477">
        <f t="shared" si="11"/>
        <v>0</v>
      </c>
      <c r="H65" s="479">
        <f t="shared" si="12"/>
        <v>0</v>
      </c>
      <c r="I65" s="477">
        <f t="shared" si="13"/>
        <v>0</v>
      </c>
      <c r="J65" s="180"/>
      <c r="K65" s="478">
        <f t="shared" si="14"/>
        <v>0</v>
      </c>
      <c r="L65" s="182"/>
      <c r="M65" s="477">
        <f t="shared" si="15"/>
        <v>0</v>
      </c>
      <c r="N65" s="476">
        <f t="shared" si="16"/>
        <v>0</v>
      </c>
      <c r="O65" s="478">
        <f t="shared" si="17"/>
        <v>0</v>
      </c>
      <c r="P65" s="476">
        <f t="shared" si="18"/>
        <v>0</v>
      </c>
      <c r="Q65" s="477">
        <f t="shared" si="19"/>
        <v>0</v>
      </c>
      <c r="R65" s="476">
        <f t="shared" si="20"/>
        <v>0</v>
      </c>
      <c r="S65" s="91">
        <f t="shared" si="21"/>
        <v>0</v>
      </c>
      <c r="W65" s="472"/>
      <c r="X65" s="63"/>
      <c r="Y65" s="63"/>
      <c r="Z65" s="63"/>
      <c r="AA65" s="63"/>
      <c r="AB65" s="63"/>
      <c r="AC65" s="63"/>
    </row>
    <row r="66" spans="2:29" ht="13.5" customHeight="1">
      <c r="B66" s="546"/>
      <c r="C66" s="547"/>
      <c r="D66" s="177"/>
      <c r="E66" s="180"/>
      <c r="F66" s="181"/>
      <c r="G66" s="477">
        <f t="shared" si="11"/>
        <v>0</v>
      </c>
      <c r="H66" s="479">
        <f t="shared" si="12"/>
        <v>0</v>
      </c>
      <c r="I66" s="477">
        <f t="shared" si="13"/>
        <v>0</v>
      </c>
      <c r="J66" s="180"/>
      <c r="K66" s="478">
        <f t="shared" si="14"/>
        <v>0</v>
      </c>
      <c r="L66" s="182"/>
      <c r="M66" s="477">
        <f t="shared" si="15"/>
        <v>0</v>
      </c>
      <c r="N66" s="476">
        <f t="shared" si="16"/>
        <v>0</v>
      </c>
      <c r="O66" s="478">
        <f t="shared" si="17"/>
        <v>0</v>
      </c>
      <c r="P66" s="476">
        <f t="shared" si="18"/>
        <v>0</v>
      </c>
      <c r="Q66" s="477">
        <f t="shared" si="19"/>
        <v>0</v>
      </c>
      <c r="R66" s="476">
        <f t="shared" si="20"/>
        <v>0</v>
      </c>
      <c r="S66" s="91">
        <f t="shared" si="21"/>
        <v>0</v>
      </c>
      <c r="W66" s="472"/>
      <c r="X66" s="63"/>
      <c r="Y66" s="63"/>
      <c r="Z66" s="63"/>
      <c r="AA66" s="63"/>
      <c r="AB66" s="63"/>
      <c r="AC66" s="63"/>
    </row>
    <row r="67" spans="2:29" ht="13.5" customHeight="1">
      <c r="B67" s="546"/>
      <c r="C67" s="547"/>
      <c r="D67" s="177"/>
      <c r="E67" s="180"/>
      <c r="F67" s="181"/>
      <c r="G67" s="477">
        <f t="shared" si="11"/>
        <v>0</v>
      </c>
      <c r="H67" s="479">
        <f t="shared" si="12"/>
        <v>0</v>
      </c>
      <c r="I67" s="477">
        <f t="shared" si="13"/>
        <v>0</v>
      </c>
      <c r="J67" s="180"/>
      <c r="K67" s="478">
        <f t="shared" si="14"/>
        <v>0</v>
      </c>
      <c r="L67" s="182"/>
      <c r="M67" s="477">
        <f t="shared" si="15"/>
        <v>0</v>
      </c>
      <c r="N67" s="476">
        <f t="shared" si="16"/>
        <v>0</v>
      </c>
      <c r="O67" s="478">
        <f t="shared" si="17"/>
        <v>0</v>
      </c>
      <c r="P67" s="476">
        <f t="shared" si="18"/>
        <v>0</v>
      </c>
      <c r="Q67" s="477">
        <f t="shared" si="19"/>
        <v>0</v>
      </c>
      <c r="R67" s="476">
        <f t="shared" si="20"/>
        <v>0</v>
      </c>
      <c r="S67" s="91">
        <f t="shared" si="21"/>
        <v>0</v>
      </c>
      <c r="W67" s="472"/>
      <c r="X67" s="63"/>
      <c r="Y67" s="63"/>
      <c r="Z67" s="63"/>
      <c r="AA67" s="63"/>
      <c r="AB67" s="63"/>
      <c r="AC67" s="63"/>
    </row>
    <row r="68" spans="2:29" ht="13.5" customHeight="1">
      <c r="B68" s="546"/>
      <c r="C68" s="547"/>
      <c r="D68" s="177"/>
      <c r="E68" s="180"/>
      <c r="F68" s="181"/>
      <c r="G68" s="477">
        <f t="shared" si="11"/>
        <v>0</v>
      </c>
      <c r="H68" s="479">
        <f t="shared" si="12"/>
        <v>0</v>
      </c>
      <c r="I68" s="477">
        <f t="shared" si="13"/>
        <v>0</v>
      </c>
      <c r="J68" s="180"/>
      <c r="K68" s="478">
        <f t="shared" si="14"/>
        <v>0</v>
      </c>
      <c r="L68" s="182"/>
      <c r="M68" s="477">
        <f t="shared" si="15"/>
        <v>0</v>
      </c>
      <c r="N68" s="476">
        <f t="shared" si="16"/>
        <v>0</v>
      </c>
      <c r="O68" s="478">
        <f t="shared" si="17"/>
        <v>0</v>
      </c>
      <c r="P68" s="476">
        <f t="shared" si="18"/>
        <v>0</v>
      </c>
      <c r="Q68" s="477">
        <f t="shared" si="19"/>
        <v>0</v>
      </c>
      <c r="R68" s="476">
        <f t="shared" si="20"/>
        <v>0</v>
      </c>
      <c r="S68" s="91">
        <f t="shared" si="21"/>
        <v>0</v>
      </c>
      <c r="W68" s="472"/>
      <c r="X68" s="63"/>
      <c r="Y68" s="63"/>
      <c r="Z68" s="63"/>
      <c r="AA68" s="63"/>
      <c r="AB68" s="63"/>
      <c r="AC68" s="63"/>
    </row>
    <row r="69" spans="2:29" ht="13.5" customHeight="1">
      <c r="B69" s="546"/>
      <c r="C69" s="547"/>
      <c r="D69" s="177"/>
      <c r="E69" s="180"/>
      <c r="F69" s="181"/>
      <c r="G69" s="477">
        <f t="shared" si="11"/>
        <v>0</v>
      </c>
      <c r="H69" s="479">
        <f t="shared" si="12"/>
        <v>0</v>
      </c>
      <c r="I69" s="477">
        <f t="shared" si="13"/>
        <v>0</v>
      </c>
      <c r="J69" s="180"/>
      <c r="K69" s="478">
        <f t="shared" si="14"/>
        <v>0</v>
      </c>
      <c r="L69" s="182"/>
      <c r="M69" s="477">
        <f t="shared" si="15"/>
        <v>0</v>
      </c>
      <c r="N69" s="476">
        <f t="shared" si="16"/>
        <v>0</v>
      </c>
      <c r="O69" s="478">
        <f t="shared" si="17"/>
        <v>0</v>
      </c>
      <c r="P69" s="476">
        <f t="shared" si="18"/>
        <v>0</v>
      </c>
      <c r="Q69" s="477">
        <f t="shared" si="19"/>
        <v>0</v>
      </c>
      <c r="R69" s="476">
        <f t="shared" si="20"/>
        <v>0</v>
      </c>
      <c r="S69" s="91">
        <f t="shared" si="21"/>
        <v>0</v>
      </c>
      <c r="W69" s="472"/>
      <c r="X69" s="63"/>
      <c r="Y69" s="63"/>
      <c r="Z69" s="63"/>
      <c r="AA69" s="63"/>
      <c r="AB69" s="63"/>
      <c r="AC69" s="63"/>
    </row>
    <row r="70" spans="2:29" ht="13.5" customHeight="1">
      <c r="B70" s="546"/>
      <c r="C70" s="547"/>
      <c r="D70" s="177"/>
      <c r="E70" s="180"/>
      <c r="F70" s="181"/>
      <c r="G70" s="477">
        <f t="shared" si="11"/>
        <v>0</v>
      </c>
      <c r="H70" s="479">
        <f t="shared" si="12"/>
        <v>0</v>
      </c>
      <c r="I70" s="477">
        <f t="shared" si="13"/>
        <v>0</v>
      </c>
      <c r="J70" s="180"/>
      <c r="K70" s="478">
        <f t="shared" si="14"/>
        <v>0</v>
      </c>
      <c r="L70" s="182"/>
      <c r="M70" s="477">
        <f t="shared" si="15"/>
        <v>0</v>
      </c>
      <c r="N70" s="476">
        <f t="shared" si="16"/>
        <v>0</v>
      </c>
      <c r="O70" s="478">
        <f t="shared" si="17"/>
        <v>0</v>
      </c>
      <c r="P70" s="476">
        <f t="shared" si="18"/>
        <v>0</v>
      </c>
      <c r="Q70" s="477">
        <f t="shared" si="19"/>
        <v>0</v>
      </c>
      <c r="R70" s="476">
        <f t="shared" si="20"/>
        <v>0</v>
      </c>
      <c r="S70" s="91">
        <f t="shared" si="21"/>
        <v>0</v>
      </c>
      <c r="W70" s="472"/>
      <c r="X70" s="63"/>
      <c r="Y70" s="63"/>
      <c r="Z70" s="63"/>
      <c r="AA70" s="63"/>
      <c r="AB70" s="63"/>
      <c r="AC70" s="63"/>
    </row>
    <row r="71" spans="2:29" ht="13.5" customHeight="1">
      <c r="B71" s="546"/>
      <c r="C71" s="547"/>
      <c r="D71" s="177"/>
      <c r="E71" s="180"/>
      <c r="F71" s="181"/>
      <c r="G71" s="477">
        <f t="shared" si="11"/>
        <v>0</v>
      </c>
      <c r="H71" s="479">
        <f t="shared" si="12"/>
        <v>0</v>
      </c>
      <c r="I71" s="477">
        <f t="shared" si="13"/>
        <v>0</v>
      </c>
      <c r="J71" s="180"/>
      <c r="K71" s="478">
        <f t="shared" si="14"/>
        <v>0</v>
      </c>
      <c r="L71" s="182"/>
      <c r="M71" s="477">
        <f t="shared" si="15"/>
        <v>0</v>
      </c>
      <c r="N71" s="476">
        <f t="shared" si="16"/>
        <v>0</v>
      </c>
      <c r="O71" s="478">
        <f t="shared" si="17"/>
        <v>0</v>
      </c>
      <c r="P71" s="476">
        <f t="shared" si="18"/>
        <v>0</v>
      </c>
      <c r="Q71" s="477">
        <f t="shared" si="19"/>
        <v>0</v>
      </c>
      <c r="R71" s="476">
        <f t="shared" si="20"/>
        <v>0</v>
      </c>
      <c r="S71" s="91">
        <f t="shared" si="21"/>
        <v>0</v>
      </c>
      <c r="W71" s="472"/>
      <c r="X71" s="63"/>
      <c r="Y71" s="63"/>
      <c r="Z71" s="63"/>
      <c r="AA71" s="63"/>
      <c r="AB71" s="63"/>
      <c r="AC71" s="63"/>
    </row>
    <row r="72" spans="2:29" ht="13.5" customHeight="1">
      <c r="B72" s="546"/>
      <c r="C72" s="547"/>
      <c r="D72" s="177"/>
      <c r="E72" s="180"/>
      <c r="F72" s="181"/>
      <c r="G72" s="477">
        <f t="shared" si="11"/>
        <v>0</v>
      </c>
      <c r="H72" s="479">
        <f t="shared" si="12"/>
        <v>0</v>
      </c>
      <c r="I72" s="477">
        <f t="shared" si="13"/>
        <v>0</v>
      </c>
      <c r="J72" s="180"/>
      <c r="K72" s="478">
        <f t="shared" si="14"/>
        <v>0</v>
      </c>
      <c r="L72" s="182"/>
      <c r="M72" s="477">
        <f t="shared" si="15"/>
        <v>0</v>
      </c>
      <c r="N72" s="476">
        <f t="shared" si="16"/>
        <v>0</v>
      </c>
      <c r="O72" s="478">
        <f t="shared" si="17"/>
        <v>0</v>
      </c>
      <c r="P72" s="476">
        <f t="shared" si="18"/>
        <v>0</v>
      </c>
      <c r="Q72" s="477">
        <f t="shared" si="19"/>
        <v>0</v>
      </c>
      <c r="R72" s="476">
        <f t="shared" si="20"/>
        <v>0</v>
      </c>
      <c r="S72" s="91">
        <f t="shared" si="21"/>
        <v>0</v>
      </c>
      <c r="W72" s="472"/>
      <c r="X72" s="63"/>
      <c r="Y72" s="63"/>
      <c r="Z72" s="63"/>
      <c r="AA72" s="63"/>
      <c r="AB72" s="63"/>
      <c r="AC72" s="63"/>
    </row>
    <row r="73" spans="2:29" ht="13.5" customHeight="1">
      <c r="B73" s="546"/>
      <c r="C73" s="547"/>
      <c r="D73" s="177"/>
      <c r="E73" s="180"/>
      <c r="F73" s="181"/>
      <c r="G73" s="477">
        <f t="shared" si="11"/>
        <v>0</v>
      </c>
      <c r="H73" s="479">
        <f t="shared" si="12"/>
        <v>0</v>
      </c>
      <c r="I73" s="477">
        <f t="shared" si="13"/>
        <v>0</v>
      </c>
      <c r="J73" s="180"/>
      <c r="K73" s="478">
        <f t="shared" si="14"/>
        <v>0</v>
      </c>
      <c r="L73" s="182"/>
      <c r="M73" s="477">
        <f t="shared" si="15"/>
        <v>0</v>
      </c>
      <c r="N73" s="476">
        <f t="shared" si="16"/>
        <v>0</v>
      </c>
      <c r="O73" s="478">
        <f t="shared" si="17"/>
        <v>0</v>
      </c>
      <c r="P73" s="476">
        <f t="shared" si="18"/>
        <v>0</v>
      </c>
      <c r="Q73" s="477">
        <f t="shared" si="19"/>
        <v>0</v>
      </c>
      <c r="R73" s="476">
        <f t="shared" si="20"/>
        <v>0</v>
      </c>
      <c r="S73" s="91">
        <f t="shared" si="21"/>
        <v>0</v>
      </c>
      <c r="W73" s="472"/>
      <c r="X73" s="63"/>
      <c r="Y73" s="63"/>
      <c r="Z73" s="63"/>
      <c r="AA73" s="63"/>
      <c r="AB73" s="63"/>
      <c r="AC73" s="63"/>
    </row>
    <row r="74" spans="2:29" ht="13.5" customHeight="1">
      <c r="B74" s="546"/>
      <c r="C74" s="547"/>
      <c r="D74" s="177"/>
      <c r="E74" s="180"/>
      <c r="F74" s="181"/>
      <c r="G74" s="477">
        <f t="shared" si="11"/>
        <v>0</v>
      </c>
      <c r="H74" s="479">
        <f t="shared" si="12"/>
        <v>0</v>
      </c>
      <c r="I74" s="477">
        <f t="shared" si="13"/>
        <v>0</v>
      </c>
      <c r="J74" s="180"/>
      <c r="K74" s="478">
        <f t="shared" si="14"/>
        <v>0</v>
      </c>
      <c r="L74" s="182"/>
      <c r="M74" s="477">
        <f t="shared" si="15"/>
        <v>0</v>
      </c>
      <c r="N74" s="476">
        <f t="shared" si="16"/>
        <v>0</v>
      </c>
      <c r="O74" s="478">
        <f t="shared" si="17"/>
        <v>0</v>
      </c>
      <c r="P74" s="476">
        <f t="shared" si="18"/>
        <v>0</v>
      </c>
      <c r="Q74" s="477">
        <f t="shared" si="19"/>
        <v>0</v>
      </c>
      <c r="R74" s="476">
        <f t="shared" si="20"/>
        <v>0</v>
      </c>
      <c r="S74" s="91">
        <f t="shared" si="21"/>
        <v>0</v>
      </c>
      <c r="W74" s="472"/>
      <c r="X74" s="63"/>
      <c r="Y74" s="63"/>
      <c r="Z74" s="63"/>
      <c r="AA74" s="63"/>
      <c r="AB74" s="63"/>
      <c r="AC74" s="63"/>
    </row>
    <row r="75" spans="2:29" ht="13.5" customHeight="1">
      <c r="B75" s="546"/>
      <c r="C75" s="547"/>
      <c r="D75" s="177"/>
      <c r="E75" s="180"/>
      <c r="F75" s="181"/>
      <c r="G75" s="477">
        <f t="shared" si="11"/>
        <v>0</v>
      </c>
      <c r="H75" s="479">
        <f t="shared" si="12"/>
        <v>0</v>
      </c>
      <c r="I75" s="477">
        <f t="shared" si="13"/>
        <v>0</v>
      </c>
      <c r="J75" s="180"/>
      <c r="K75" s="478">
        <f t="shared" si="14"/>
        <v>0</v>
      </c>
      <c r="L75" s="182"/>
      <c r="M75" s="477">
        <f t="shared" si="15"/>
        <v>0</v>
      </c>
      <c r="N75" s="476">
        <f t="shared" si="16"/>
        <v>0</v>
      </c>
      <c r="O75" s="478">
        <f t="shared" si="17"/>
        <v>0</v>
      </c>
      <c r="P75" s="476">
        <f t="shared" si="18"/>
        <v>0</v>
      </c>
      <c r="Q75" s="477">
        <f t="shared" si="19"/>
        <v>0</v>
      </c>
      <c r="R75" s="476">
        <f t="shared" si="20"/>
        <v>0</v>
      </c>
      <c r="S75" s="91">
        <f t="shared" si="21"/>
        <v>0</v>
      </c>
      <c r="W75" s="472"/>
      <c r="X75" s="63"/>
      <c r="Y75" s="63"/>
      <c r="Z75" s="63"/>
      <c r="AA75" s="63"/>
      <c r="AB75" s="63"/>
      <c r="AC75" s="63"/>
    </row>
    <row r="76" spans="2:29" ht="13.5" customHeight="1">
      <c r="B76" s="546"/>
      <c r="C76" s="547"/>
      <c r="D76" s="177"/>
      <c r="E76" s="180"/>
      <c r="F76" s="181"/>
      <c r="G76" s="477">
        <f t="shared" si="11"/>
        <v>0</v>
      </c>
      <c r="H76" s="479">
        <f t="shared" si="12"/>
        <v>0</v>
      </c>
      <c r="I76" s="477">
        <f t="shared" si="13"/>
        <v>0</v>
      </c>
      <c r="J76" s="180"/>
      <c r="K76" s="478">
        <f t="shared" si="14"/>
        <v>0</v>
      </c>
      <c r="L76" s="182"/>
      <c r="M76" s="477">
        <f t="shared" si="15"/>
        <v>0</v>
      </c>
      <c r="N76" s="476">
        <f t="shared" si="16"/>
        <v>0</v>
      </c>
      <c r="O76" s="478">
        <f t="shared" si="17"/>
        <v>0</v>
      </c>
      <c r="P76" s="476">
        <f t="shared" si="18"/>
        <v>0</v>
      </c>
      <c r="Q76" s="477">
        <f t="shared" si="19"/>
        <v>0</v>
      </c>
      <c r="R76" s="476">
        <f t="shared" si="20"/>
        <v>0</v>
      </c>
      <c r="S76" s="91">
        <f t="shared" si="21"/>
        <v>0</v>
      </c>
      <c r="W76" s="472"/>
      <c r="X76" s="63"/>
      <c r="Y76" s="63"/>
      <c r="Z76" s="63"/>
      <c r="AA76" s="63"/>
      <c r="AB76" s="63"/>
      <c r="AC76" s="63"/>
    </row>
    <row r="77" spans="2:29" ht="13.5" customHeight="1">
      <c r="B77" s="546"/>
      <c r="C77" s="547"/>
      <c r="D77" s="177"/>
      <c r="E77" s="180"/>
      <c r="F77" s="181"/>
      <c r="G77" s="477">
        <f t="shared" si="11"/>
        <v>0</v>
      </c>
      <c r="H77" s="479">
        <f t="shared" si="12"/>
        <v>0</v>
      </c>
      <c r="I77" s="477">
        <f t="shared" si="13"/>
        <v>0</v>
      </c>
      <c r="J77" s="180"/>
      <c r="K77" s="478">
        <f t="shared" si="14"/>
        <v>0</v>
      </c>
      <c r="L77" s="182"/>
      <c r="M77" s="477">
        <f t="shared" si="15"/>
        <v>0</v>
      </c>
      <c r="N77" s="476">
        <f t="shared" si="16"/>
        <v>0</v>
      </c>
      <c r="O77" s="478">
        <f t="shared" si="17"/>
        <v>0</v>
      </c>
      <c r="P77" s="476">
        <f t="shared" si="18"/>
        <v>0</v>
      </c>
      <c r="Q77" s="477">
        <f t="shared" si="19"/>
        <v>0</v>
      </c>
      <c r="R77" s="476">
        <f t="shared" si="20"/>
        <v>0</v>
      </c>
      <c r="S77" s="91">
        <f t="shared" si="21"/>
        <v>0</v>
      </c>
      <c r="W77" s="472"/>
      <c r="X77" s="63"/>
      <c r="Y77" s="63"/>
      <c r="Z77" s="63"/>
      <c r="AA77" s="63"/>
      <c r="AB77" s="63"/>
      <c r="AC77" s="63"/>
    </row>
    <row r="78" spans="2:29" ht="13.5" customHeight="1">
      <c r="B78" s="546"/>
      <c r="C78" s="547"/>
      <c r="D78" s="177"/>
      <c r="E78" s="180"/>
      <c r="F78" s="181"/>
      <c r="G78" s="477">
        <f t="shared" si="11"/>
        <v>0</v>
      </c>
      <c r="H78" s="479">
        <f t="shared" si="12"/>
        <v>0</v>
      </c>
      <c r="I78" s="477">
        <f t="shared" si="13"/>
        <v>0</v>
      </c>
      <c r="J78" s="180"/>
      <c r="K78" s="478">
        <f t="shared" si="14"/>
        <v>0</v>
      </c>
      <c r="L78" s="182"/>
      <c r="M78" s="477">
        <f t="shared" si="15"/>
        <v>0</v>
      </c>
      <c r="N78" s="476">
        <f t="shared" si="16"/>
        <v>0</v>
      </c>
      <c r="O78" s="478">
        <f t="shared" si="17"/>
        <v>0</v>
      </c>
      <c r="P78" s="476">
        <f t="shared" si="18"/>
        <v>0</v>
      </c>
      <c r="Q78" s="477">
        <f t="shared" si="19"/>
        <v>0</v>
      </c>
      <c r="R78" s="476">
        <f t="shared" si="20"/>
        <v>0</v>
      </c>
      <c r="S78" s="91">
        <f t="shared" si="21"/>
        <v>0</v>
      </c>
      <c r="W78" s="472"/>
      <c r="X78" s="63"/>
      <c r="Y78" s="63"/>
      <c r="Z78" s="63"/>
      <c r="AA78" s="63"/>
      <c r="AB78" s="63"/>
      <c r="AC78" s="63"/>
    </row>
    <row r="79" spans="2:29" ht="13.5" customHeight="1">
      <c r="B79" s="546"/>
      <c r="C79" s="547"/>
      <c r="D79" s="177"/>
      <c r="E79" s="180"/>
      <c r="F79" s="181"/>
      <c r="G79" s="477">
        <f t="shared" si="11"/>
        <v>0</v>
      </c>
      <c r="H79" s="479">
        <f t="shared" si="12"/>
        <v>0</v>
      </c>
      <c r="I79" s="477">
        <f t="shared" si="13"/>
        <v>0</v>
      </c>
      <c r="J79" s="180"/>
      <c r="K79" s="478">
        <f t="shared" si="14"/>
        <v>0</v>
      </c>
      <c r="L79" s="182"/>
      <c r="M79" s="477">
        <f t="shared" si="15"/>
        <v>0</v>
      </c>
      <c r="N79" s="476">
        <f t="shared" si="16"/>
        <v>0</v>
      </c>
      <c r="O79" s="478">
        <f t="shared" si="17"/>
        <v>0</v>
      </c>
      <c r="P79" s="476">
        <f t="shared" si="18"/>
        <v>0</v>
      </c>
      <c r="Q79" s="477">
        <f t="shared" si="19"/>
        <v>0</v>
      </c>
      <c r="R79" s="476">
        <f t="shared" si="20"/>
        <v>0</v>
      </c>
      <c r="S79" s="91">
        <f t="shared" si="21"/>
        <v>0</v>
      </c>
      <c r="W79" s="472"/>
      <c r="X79" s="63"/>
      <c r="Y79" s="63"/>
      <c r="Z79" s="63"/>
      <c r="AA79" s="63"/>
      <c r="AB79" s="63"/>
      <c r="AC79" s="63"/>
    </row>
    <row r="80" spans="2:29" ht="13.5" customHeight="1">
      <c r="B80" s="546"/>
      <c r="C80" s="547"/>
      <c r="D80" s="177"/>
      <c r="E80" s="180"/>
      <c r="F80" s="181"/>
      <c r="G80" s="477">
        <f t="shared" si="11"/>
        <v>0</v>
      </c>
      <c r="H80" s="479">
        <f t="shared" si="12"/>
        <v>0</v>
      </c>
      <c r="I80" s="477">
        <f t="shared" si="13"/>
        <v>0</v>
      </c>
      <c r="J80" s="180"/>
      <c r="K80" s="478">
        <f t="shared" si="14"/>
        <v>0</v>
      </c>
      <c r="L80" s="182"/>
      <c r="M80" s="477">
        <f t="shared" si="15"/>
        <v>0</v>
      </c>
      <c r="N80" s="476">
        <f t="shared" si="16"/>
        <v>0</v>
      </c>
      <c r="O80" s="478">
        <f t="shared" si="17"/>
        <v>0</v>
      </c>
      <c r="P80" s="476">
        <f t="shared" si="18"/>
        <v>0</v>
      </c>
      <c r="Q80" s="477">
        <f t="shared" si="19"/>
        <v>0</v>
      </c>
      <c r="R80" s="476">
        <f t="shared" si="20"/>
        <v>0</v>
      </c>
      <c r="S80" s="91">
        <f t="shared" si="21"/>
        <v>0</v>
      </c>
      <c r="W80" s="472"/>
      <c r="X80" s="63"/>
      <c r="Y80" s="63"/>
      <c r="Z80" s="63"/>
      <c r="AA80" s="63"/>
      <c r="AB80" s="63"/>
      <c r="AC80" s="63"/>
    </row>
    <row r="81" spans="2:29" ht="13.5" customHeight="1">
      <c r="B81" s="546"/>
      <c r="C81" s="547"/>
      <c r="D81" s="177"/>
      <c r="E81" s="180"/>
      <c r="F81" s="181"/>
      <c r="G81" s="477">
        <f t="shared" si="11"/>
        <v>0</v>
      </c>
      <c r="H81" s="479">
        <f t="shared" si="12"/>
        <v>0</v>
      </c>
      <c r="I81" s="477">
        <f t="shared" si="13"/>
        <v>0</v>
      </c>
      <c r="J81" s="180"/>
      <c r="K81" s="478">
        <f t="shared" si="14"/>
        <v>0</v>
      </c>
      <c r="L81" s="182"/>
      <c r="M81" s="477">
        <f t="shared" si="15"/>
        <v>0</v>
      </c>
      <c r="N81" s="476">
        <f t="shared" si="16"/>
        <v>0</v>
      </c>
      <c r="O81" s="478">
        <f t="shared" si="17"/>
        <v>0</v>
      </c>
      <c r="P81" s="476">
        <f t="shared" si="18"/>
        <v>0</v>
      </c>
      <c r="Q81" s="477">
        <f t="shared" si="19"/>
        <v>0</v>
      </c>
      <c r="R81" s="476">
        <f t="shared" si="20"/>
        <v>0</v>
      </c>
      <c r="S81" s="91">
        <f t="shared" si="21"/>
        <v>0</v>
      </c>
      <c r="W81" s="472"/>
      <c r="X81" s="63"/>
      <c r="Y81" s="63"/>
      <c r="Z81" s="63"/>
      <c r="AA81" s="63"/>
      <c r="AB81" s="63"/>
      <c r="AC81" s="63"/>
    </row>
    <row r="82" spans="2:29" ht="13.5" customHeight="1">
      <c r="B82" s="546"/>
      <c r="C82" s="547"/>
      <c r="D82" s="177"/>
      <c r="E82" s="180"/>
      <c r="F82" s="181"/>
      <c r="G82" s="477">
        <f t="shared" si="11"/>
        <v>0</v>
      </c>
      <c r="H82" s="479">
        <f t="shared" si="12"/>
        <v>0</v>
      </c>
      <c r="I82" s="477">
        <f t="shared" si="13"/>
        <v>0</v>
      </c>
      <c r="J82" s="180"/>
      <c r="K82" s="478">
        <f t="shared" si="14"/>
        <v>0</v>
      </c>
      <c r="L82" s="182"/>
      <c r="M82" s="477">
        <f t="shared" si="15"/>
        <v>0</v>
      </c>
      <c r="N82" s="476">
        <f t="shared" si="16"/>
        <v>0</v>
      </c>
      <c r="O82" s="478">
        <f t="shared" si="17"/>
        <v>0</v>
      </c>
      <c r="P82" s="476">
        <f t="shared" si="18"/>
        <v>0</v>
      </c>
      <c r="Q82" s="477">
        <f t="shared" si="19"/>
        <v>0</v>
      </c>
      <c r="R82" s="476">
        <f t="shared" si="20"/>
        <v>0</v>
      </c>
      <c r="S82" s="91">
        <f t="shared" si="21"/>
        <v>0</v>
      </c>
      <c r="W82" s="472"/>
      <c r="X82" s="63"/>
      <c r="Y82" s="63"/>
      <c r="Z82" s="63"/>
      <c r="AA82" s="63"/>
      <c r="AB82" s="63"/>
      <c r="AC82" s="63"/>
    </row>
    <row r="83" spans="2:29" ht="13.5" customHeight="1">
      <c r="B83" s="546"/>
      <c r="C83" s="547"/>
      <c r="D83" s="177"/>
      <c r="E83" s="180"/>
      <c r="F83" s="181"/>
      <c r="G83" s="477">
        <f t="shared" si="11"/>
        <v>0</v>
      </c>
      <c r="H83" s="479">
        <f t="shared" si="12"/>
        <v>0</v>
      </c>
      <c r="I83" s="477">
        <f t="shared" si="13"/>
        <v>0</v>
      </c>
      <c r="J83" s="180"/>
      <c r="K83" s="478">
        <f t="shared" si="14"/>
        <v>0</v>
      </c>
      <c r="L83" s="182"/>
      <c r="M83" s="477">
        <f t="shared" si="15"/>
        <v>0</v>
      </c>
      <c r="N83" s="476">
        <f t="shared" si="16"/>
        <v>0</v>
      </c>
      <c r="O83" s="478">
        <f t="shared" si="17"/>
        <v>0</v>
      </c>
      <c r="P83" s="476">
        <f t="shared" si="18"/>
        <v>0</v>
      </c>
      <c r="Q83" s="477">
        <f t="shared" si="19"/>
        <v>0</v>
      </c>
      <c r="R83" s="476">
        <f t="shared" si="20"/>
        <v>0</v>
      </c>
      <c r="S83" s="91">
        <f t="shared" si="21"/>
        <v>0</v>
      </c>
      <c r="W83" s="472"/>
      <c r="X83" s="63"/>
      <c r="Y83" s="63"/>
      <c r="Z83" s="63"/>
      <c r="AA83" s="63"/>
      <c r="AB83" s="63"/>
      <c r="AC83" s="63"/>
    </row>
    <row r="84" spans="2:29" ht="13.5" customHeight="1">
      <c r="B84" s="546"/>
      <c r="C84" s="547"/>
      <c r="D84" s="177"/>
      <c r="E84" s="180"/>
      <c r="F84" s="181"/>
      <c r="G84" s="477">
        <f t="shared" si="11"/>
        <v>0</v>
      </c>
      <c r="H84" s="479">
        <f t="shared" si="12"/>
        <v>0</v>
      </c>
      <c r="I84" s="477">
        <f t="shared" si="13"/>
        <v>0</v>
      </c>
      <c r="J84" s="180"/>
      <c r="K84" s="478">
        <f t="shared" si="14"/>
        <v>0</v>
      </c>
      <c r="L84" s="182"/>
      <c r="M84" s="477">
        <f t="shared" si="15"/>
        <v>0</v>
      </c>
      <c r="N84" s="476">
        <f t="shared" si="16"/>
        <v>0</v>
      </c>
      <c r="O84" s="478">
        <f t="shared" si="17"/>
        <v>0</v>
      </c>
      <c r="P84" s="476">
        <f t="shared" si="18"/>
        <v>0</v>
      </c>
      <c r="Q84" s="477">
        <f t="shared" si="19"/>
        <v>0</v>
      </c>
      <c r="R84" s="476">
        <f t="shared" si="20"/>
        <v>0</v>
      </c>
      <c r="S84" s="91">
        <f t="shared" si="21"/>
        <v>0</v>
      </c>
      <c r="W84" s="472"/>
      <c r="X84" s="63"/>
      <c r="Y84" s="63"/>
      <c r="Z84" s="63"/>
      <c r="AA84" s="63"/>
      <c r="AB84" s="63"/>
      <c r="AC84" s="63"/>
    </row>
    <row r="85" spans="2:29" ht="13.5" customHeight="1">
      <c r="B85" s="546"/>
      <c r="C85" s="547"/>
      <c r="D85" s="177"/>
      <c r="E85" s="180"/>
      <c r="F85" s="181"/>
      <c r="G85" s="477">
        <f t="shared" si="11"/>
        <v>0</v>
      </c>
      <c r="H85" s="479">
        <f t="shared" si="12"/>
        <v>0</v>
      </c>
      <c r="I85" s="477">
        <f t="shared" si="13"/>
        <v>0</v>
      </c>
      <c r="J85" s="180"/>
      <c r="K85" s="478">
        <f t="shared" si="14"/>
        <v>0</v>
      </c>
      <c r="L85" s="182"/>
      <c r="M85" s="477">
        <f t="shared" si="15"/>
        <v>0</v>
      </c>
      <c r="N85" s="476">
        <f t="shared" si="16"/>
        <v>0</v>
      </c>
      <c r="O85" s="478">
        <f t="shared" si="17"/>
        <v>0</v>
      </c>
      <c r="P85" s="476">
        <f t="shared" si="18"/>
        <v>0</v>
      </c>
      <c r="Q85" s="477">
        <f t="shared" si="19"/>
        <v>0</v>
      </c>
      <c r="R85" s="476">
        <f t="shared" si="20"/>
        <v>0</v>
      </c>
      <c r="S85" s="91">
        <f t="shared" si="21"/>
        <v>0</v>
      </c>
      <c r="W85" s="472"/>
      <c r="X85" s="63"/>
      <c r="Y85" s="63"/>
      <c r="Z85" s="63"/>
      <c r="AA85" s="63"/>
      <c r="AB85" s="63"/>
      <c r="AC85" s="63"/>
    </row>
    <row r="86" spans="2:29" ht="13.5" customHeight="1">
      <c r="B86" s="546"/>
      <c r="C86" s="547"/>
      <c r="D86" s="177"/>
      <c r="E86" s="180"/>
      <c r="F86" s="181"/>
      <c r="G86" s="477">
        <f t="shared" si="11"/>
        <v>0</v>
      </c>
      <c r="H86" s="479">
        <f t="shared" si="12"/>
        <v>0</v>
      </c>
      <c r="I86" s="477">
        <f t="shared" si="13"/>
        <v>0</v>
      </c>
      <c r="J86" s="180"/>
      <c r="K86" s="478">
        <f t="shared" si="14"/>
        <v>0</v>
      </c>
      <c r="L86" s="182"/>
      <c r="M86" s="477">
        <f t="shared" si="15"/>
        <v>0</v>
      </c>
      <c r="N86" s="476">
        <f t="shared" si="16"/>
        <v>0</v>
      </c>
      <c r="O86" s="478">
        <f t="shared" si="17"/>
        <v>0</v>
      </c>
      <c r="P86" s="476">
        <f t="shared" si="18"/>
        <v>0</v>
      </c>
      <c r="Q86" s="477">
        <f t="shared" si="19"/>
        <v>0</v>
      </c>
      <c r="R86" s="476">
        <f t="shared" si="20"/>
        <v>0</v>
      </c>
      <c r="S86" s="91">
        <f t="shared" si="21"/>
        <v>0</v>
      </c>
      <c r="W86" s="472"/>
      <c r="X86" s="63"/>
      <c r="Y86" s="63"/>
      <c r="Z86" s="63"/>
      <c r="AA86" s="63"/>
      <c r="AB86" s="63"/>
      <c r="AC86" s="63"/>
    </row>
    <row r="87" spans="2:29" ht="13.5" customHeight="1">
      <c r="B87" s="546"/>
      <c r="C87" s="547"/>
      <c r="D87" s="177"/>
      <c r="E87" s="180"/>
      <c r="F87" s="181"/>
      <c r="G87" s="477">
        <f t="shared" si="11"/>
        <v>0</v>
      </c>
      <c r="H87" s="479">
        <f t="shared" si="12"/>
        <v>0</v>
      </c>
      <c r="I87" s="477">
        <f t="shared" si="13"/>
        <v>0</v>
      </c>
      <c r="J87" s="180"/>
      <c r="K87" s="478">
        <f t="shared" si="14"/>
        <v>0</v>
      </c>
      <c r="L87" s="182"/>
      <c r="M87" s="477">
        <f t="shared" si="15"/>
        <v>0</v>
      </c>
      <c r="N87" s="476">
        <f t="shared" si="16"/>
        <v>0</v>
      </c>
      <c r="O87" s="478">
        <f t="shared" si="17"/>
        <v>0</v>
      </c>
      <c r="P87" s="476">
        <f t="shared" si="18"/>
        <v>0</v>
      </c>
      <c r="Q87" s="477">
        <f t="shared" si="19"/>
        <v>0</v>
      </c>
      <c r="R87" s="476">
        <f t="shared" si="20"/>
        <v>0</v>
      </c>
      <c r="S87" s="91">
        <f t="shared" si="21"/>
        <v>0</v>
      </c>
      <c r="W87" s="472"/>
      <c r="X87" s="63"/>
      <c r="Y87" s="63"/>
      <c r="Z87" s="63"/>
      <c r="AA87" s="63"/>
      <c r="AB87" s="63"/>
      <c r="AC87" s="63"/>
    </row>
    <row r="88" spans="2:29" ht="13.5" customHeight="1">
      <c r="B88" s="546"/>
      <c r="C88" s="547"/>
      <c r="D88" s="177"/>
      <c r="E88" s="180"/>
      <c r="F88" s="181"/>
      <c r="G88" s="477">
        <f t="shared" si="11"/>
        <v>0</v>
      </c>
      <c r="H88" s="479">
        <f t="shared" si="12"/>
        <v>0</v>
      </c>
      <c r="I88" s="477">
        <f t="shared" si="13"/>
        <v>0</v>
      </c>
      <c r="J88" s="180"/>
      <c r="K88" s="478">
        <f t="shared" si="14"/>
        <v>0</v>
      </c>
      <c r="L88" s="182"/>
      <c r="M88" s="477">
        <f t="shared" si="15"/>
        <v>0</v>
      </c>
      <c r="N88" s="476">
        <f t="shared" si="16"/>
        <v>0</v>
      </c>
      <c r="O88" s="478">
        <f t="shared" si="17"/>
        <v>0</v>
      </c>
      <c r="P88" s="476">
        <f t="shared" si="18"/>
        <v>0</v>
      </c>
      <c r="Q88" s="477">
        <f t="shared" si="19"/>
        <v>0</v>
      </c>
      <c r="R88" s="476">
        <f t="shared" si="20"/>
        <v>0</v>
      </c>
      <c r="S88" s="91">
        <f t="shared" si="21"/>
        <v>0</v>
      </c>
      <c r="W88" s="472"/>
      <c r="X88" s="63"/>
      <c r="Y88" s="63"/>
      <c r="Z88" s="63"/>
      <c r="AA88" s="63"/>
      <c r="AB88" s="63"/>
      <c r="AC88" s="63"/>
    </row>
    <row r="89" spans="2:29" ht="13.5" customHeight="1">
      <c r="B89" s="546"/>
      <c r="C89" s="547"/>
      <c r="D89" s="177"/>
      <c r="E89" s="180"/>
      <c r="F89" s="181"/>
      <c r="G89" s="477">
        <f t="shared" si="11"/>
        <v>0</v>
      </c>
      <c r="H89" s="479">
        <f t="shared" si="12"/>
        <v>0</v>
      </c>
      <c r="I89" s="477">
        <f t="shared" si="13"/>
        <v>0</v>
      </c>
      <c r="J89" s="180"/>
      <c r="K89" s="478">
        <f t="shared" si="14"/>
        <v>0</v>
      </c>
      <c r="L89" s="182"/>
      <c r="M89" s="477">
        <f t="shared" si="15"/>
        <v>0</v>
      </c>
      <c r="N89" s="476">
        <f t="shared" si="16"/>
        <v>0</v>
      </c>
      <c r="O89" s="478">
        <f t="shared" si="17"/>
        <v>0</v>
      </c>
      <c r="P89" s="476">
        <f t="shared" si="18"/>
        <v>0</v>
      </c>
      <c r="Q89" s="477">
        <f t="shared" si="19"/>
        <v>0</v>
      </c>
      <c r="R89" s="476">
        <f t="shared" si="20"/>
        <v>0</v>
      </c>
      <c r="S89" s="91">
        <f t="shared" si="21"/>
        <v>0</v>
      </c>
      <c r="W89" s="472"/>
      <c r="X89" s="63"/>
      <c r="Y89" s="63"/>
      <c r="Z89" s="63"/>
      <c r="AA89" s="63"/>
      <c r="AB89" s="63"/>
      <c r="AC89" s="63"/>
    </row>
    <row r="90" spans="2:29" ht="13.5" customHeight="1">
      <c r="B90" s="546"/>
      <c r="C90" s="547"/>
      <c r="D90" s="177"/>
      <c r="E90" s="180"/>
      <c r="F90" s="181"/>
      <c r="G90" s="477">
        <f t="shared" si="11"/>
        <v>0</v>
      </c>
      <c r="H90" s="479">
        <f t="shared" si="12"/>
        <v>0</v>
      </c>
      <c r="I90" s="477">
        <f t="shared" si="13"/>
        <v>0</v>
      </c>
      <c r="J90" s="180"/>
      <c r="K90" s="478">
        <f t="shared" si="14"/>
        <v>0</v>
      </c>
      <c r="L90" s="182"/>
      <c r="M90" s="477">
        <f t="shared" si="15"/>
        <v>0</v>
      </c>
      <c r="N90" s="476">
        <f t="shared" si="16"/>
        <v>0</v>
      </c>
      <c r="O90" s="478">
        <f t="shared" si="17"/>
        <v>0</v>
      </c>
      <c r="P90" s="476">
        <f t="shared" si="18"/>
        <v>0</v>
      </c>
      <c r="Q90" s="477">
        <f t="shared" si="19"/>
        <v>0</v>
      </c>
      <c r="R90" s="476">
        <f t="shared" si="20"/>
        <v>0</v>
      </c>
      <c r="S90" s="91">
        <f t="shared" si="21"/>
        <v>0</v>
      </c>
      <c r="W90" s="472"/>
      <c r="X90" s="63"/>
      <c r="Y90" s="63"/>
      <c r="Z90" s="63"/>
      <c r="AA90" s="63"/>
      <c r="AB90" s="63"/>
      <c r="AC90" s="63"/>
    </row>
    <row r="91" spans="2:29" ht="13.5" customHeight="1">
      <c r="B91" s="546"/>
      <c r="C91" s="547"/>
      <c r="D91" s="177"/>
      <c r="E91" s="180"/>
      <c r="F91" s="181"/>
      <c r="G91" s="477">
        <f t="shared" si="11"/>
        <v>0</v>
      </c>
      <c r="H91" s="479">
        <f t="shared" si="12"/>
        <v>0</v>
      </c>
      <c r="I91" s="477">
        <f t="shared" si="13"/>
        <v>0</v>
      </c>
      <c r="J91" s="180"/>
      <c r="K91" s="478">
        <f t="shared" si="14"/>
        <v>0</v>
      </c>
      <c r="L91" s="182"/>
      <c r="M91" s="477">
        <f t="shared" si="15"/>
        <v>0</v>
      </c>
      <c r="N91" s="476">
        <f t="shared" si="16"/>
        <v>0</v>
      </c>
      <c r="O91" s="478">
        <f t="shared" si="17"/>
        <v>0</v>
      </c>
      <c r="P91" s="476">
        <f t="shared" si="18"/>
        <v>0</v>
      </c>
      <c r="Q91" s="477">
        <f t="shared" si="19"/>
        <v>0</v>
      </c>
      <c r="R91" s="476">
        <f t="shared" si="20"/>
        <v>0</v>
      </c>
      <c r="S91" s="91">
        <f t="shared" si="21"/>
        <v>0</v>
      </c>
      <c r="W91" s="472"/>
      <c r="X91" s="63"/>
      <c r="Y91" s="63"/>
      <c r="Z91" s="63"/>
      <c r="AA91" s="63"/>
      <c r="AB91" s="63"/>
      <c r="AC91" s="63"/>
    </row>
    <row r="92" spans="2:29" ht="13.5" customHeight="1">
      <c r="B92" s="546"/>
      <c r="C92" s="547"/>
      <c r="D92" s="177"/>
      <c r="E92" s="180"/>
      <c r="F92" s="181"/>
      <c r="G92" s="477">
        <f t="shared" si="11"/>
        <v>0</v>
      </c>
      <c r="H92" s="479">
        <f t="shared" si="12"/>
        <v>0</v>
      </c>
      <c r="I92" s="477">
        <f t="shared" si="13"/>
        <v>0</v>
      </c>
      <c r="J92" s="180"/>
      <c r="K92" s="478">
        <f t="shared" si="14"/>
        <v>0</v>
      </c>
      <c r="L92" s="182"/>
      <c r="M92" s="477">
        <f t="shared" si="15"/>
        <v>0</v>
      </c>
      <c r="N92" s="476">
        <f t="shared" si="16"/>
        <v>0</v>
      </c>
      <c r="O92" s="478">
        <f t="shared" si="17"/>
        <v>0</v>
      </c>
      <c r="P92" s="476">
        <f t="shared" si="18"/>
        <v>0</v>
      </c>
      <c r="Q92" s="477">
        <f t="shared" si="19"/>
        <v>0</v>
      </c>
      <c r="R92" s="476">
        <f t="shared" si="20"/>
        <v>0</v>
      </c>
      <c r="S92" s="91">
        <f t="shared" si="21"/>
        <v>0</v>
      </c>
      <c r="W92" s="472"/>
      <c r="X92" s="63"/>
      <c r="Y92" s="63"/>
      <c r="Z92" s="63"/>
      <c r="AA92" s="63"/>
      <c r="AB92" s="63"/>
      <c r="AC92" s="63"/>
    </row>
    <row r="93" spans="2:29" ht="13.5" customHeight="1">
      <c r="B93" s="546"/>
      <c r="C93" s="547"/>
      <c r="D93" s="177"/>
      <c r="E93" s="180"/>
      <c r="F93" s="181"/>
      <c r="G93" s="477">
        <f t="shared" si="11"/>
        <v>0</v>
      </c>
      <c r="H93" s="479">
        <f t="shared" si="12"/>
        <v>0</v>
      </c>
      <c r="I93" s="477">
        <f t="shared" si="13"/>
        <v>0</v>
      </c>
      <c r="J93" s="180"/>
      <c r="K93" s="478">
        <f t="shared" si="14"/>
        <v>0</v>
      </c>
      <c r="L93" s="182"/>
      <c r="M93" s="477">
        <f t="shared" si="15"/>
        <v>0</v>
      </c>
      <c r="N93" s="476">
        <f t="shared" si="16"/>
        <v>0</v>
      </c>
      <c r="O93" s="478">
        <f t="shared" si="17"/>
        <v>0</v>
      </c>
      <c r="P93" s="476">
        <f t="shared" si="18"/>
        <v>0</v>
      </c>
      <c r="Q93" s="477">
        <f t="shared" si="19"/>
        <v>0</v>
      </c>
      <c r="R93" s="476">
        <f t="shared" si="20"/>
        <v>0</v>
      </c>
      <c r="S93" s="91">
        <f t="shared" si="21"/>
        <v>0</v>
      </c>
      <c r="W93" s="472"/>
      <c r="X93" s="63"/>
      <c r="Y93" s="63"/>
      <c r="Z93" s="63"/>
      <c r="AA93" s="63"/>
      <c r="AB93" s="63"/>
      <c r="AC93" s="63"/>
    </row>
    <row r="94" spans="2:29" ht="13.5" customHeight="1">
      <c r="B94" s="546"/>
      <c r="C94" s="547"/>
      <c r="D94" s="177"/>
      <c r="E94" s="180"/>
      <c r="F94" s="181"/>
      <c r="G94" s="477">
        <f t="shared" si="11"/>
        <v>0</v>
      </c>
      <c r="H94" s="479">
        <f t="shared" si="12"/>
        <v>0</v>
      </c>
      <c r="I94" s="477">
        <f t="shared" si="13"/>
        <v>0</v>
      </c>
      <c r="J94" s="180"/>
      <c r="K94" s="478">
        <f t="shared" si="14"/>
        <v>0</v>
      </c>
      <c r="L94" s="182"/>
      <c r="M94" s="477">
        <f t="shared" si="15"/>
        <v>0</v>
      </c>
      <c r="N94" s="476">
        <f t="shared" si="16"/>
        <v>0</v>
      </c>
      <c r="O94" s="478">
        <f t="shared" si="17"/>
        <v>0</v>
      </c>
      <c r="P94" s="476">
        <f t="shared" si="18"/>
        <v>0</v>
      </c>
      <c r="Q94" s="477">
        <f t="shared" si="19"/>
        <v>0</v>
      </c>
      <c r="R94" s="476">
        <f t="shared" si="20"/>
        <v>0</v>
      </c>
      <c r="S94" s="91">
        <f t="shared" si="21"/>
        <v>0</v>
      </c>
      <c r="W94" s="472"/>
      <c r="X94" s="63"/>
      <c r="Y94" s="63"/>
      <c r="Z94" s="63"/>
      <c r="AA94" s="63"/>
      <c r="AB94" s="63"/>
      <c r="AC94" s="63"/>
    </row>
    <row r="95" spans="2:29" ht="13.5" customHeight="1">
      <c r="B95" s="546"/>
      <c r="C95" s="547"/>
      <c r="D95" s="177"/>
      <c r="E95" s="180"/>
      <c r="F95" s="181"/>
      <c r="G95" s="477">
        <f t="shared" si="11"/>
        <v>0</v>
      </c>
      <c r="H95" s="479">
        <f t="shared" si="12"/>
        <v>0</v>
      </c>
      <c r="I95" s="477">
        <f t="shared" si="13"/>
        <v>0</v>
      </c>
      <c r="J95" s="180"/>
      <c r="K95" s="478">
        <f t="shared" si="14"/>
        <v>0</v>
      </c>
      <c r="L95" s="182"/>
      <c r="M95" s="477">
        <f t="shared" si="15"/>
        <v>0</v>
      </c>
      <c r="N95" s="476">
        <f t="shared" si="16"/>
        <v>0</v>
      </c>
      <c r="O95" s="478">
        <f t="shared" si="17"/>
        <v>0</v>
      </c>
      <c r="P95" s="476">
        <f t="shared" si="18"/>
        <v>0</v>
      </c>
      <c r="Q95" s="477">
        <f t="shared" si="19"/>
        <v>0</v>
      </c>
      <c r="R95" s="476">
        <f t="shared" si="20"/>
        <v>0</v>
      </c>
      <c r="S95" s="91">
        <f t="shared" si="21"/>
        <v>0</v>
      </c>
      <c r="W95" s="472"/>
      <c r="X95" s="63"/>
      <c r="Y95" s="63"/>
      <c r="Z95" s="63"/>
      <c r="AA95" s="63"/>
      <c r="AB95" s="63"/>
      <c r="AC95" s="63"/>
    </row>
    <row r="96" spans="2:29" ht="13.5" customHeight="1">
      <c r="B96" s="546"/>
      <c r="C96" s="547"/>
      <c r="D96" s="177"/>
      <c r="E96" s="180"/>
      <c r="F96" s="181"/>
      <c r="G96" s="477">
        <f t="shared" si="11"/>
        <v>0</v>
      </c>
      <c r="H96" s="479">
        <f t="shared" si="12"/>
        <v>0</v>
      </c>
      <c r="I96" s="477">
        <f t="shared" si="13"/>
        <v>0</v>
      </c>
      <c r="J96" s="180"/>
      <c r="K96" s="478">
        <f t="shared" si="14"/>
        <v>0</v>
      </c>
      <c r="L96" s="182"/>
      <c r="M96" s="477">
        <f t="shared" si="15"/>
        <v>0</v>
      </c>
      <c r="N96" s="476">
        <f t="shared" si="16"/>
        <v>0</v>
      </c>
      <c r="O96" s="478">
        <f t="shared" si="17"/>
        <v>0</v>
      </c>
      <c r="P96" s="476">
        <f t="shared" si="18"/>
        <v>0</v>
      </c>
      <c r="Q96" s="477">
        <f t="shared" si="19"/>
        <v>0</v>
      </c>
      <c r="R96" s="476">
        <f t="shared" si="20"/>
        <v>0</v>
      </c>
      <c r="S96" s="91">
        <f t="shared" si="21"/>
        <v>0</v>
      </c>
      <c r="W96" s="472"/>
      <c r="X96" s="63"/>
      <c r="Y96" s="63"/>
      <c r="Z96" s="63"/>
      <c r="AA96" s="63"/>
      <c r="AB96" s="63"/>
      <c r="AC96" s="63"/>
    </row>
    <row r="97" spans="1:29" ht="13.5" customHeight="1">
      <c r="B97" s="546"/>
      <c r="C97" s="547"/>
      <c r="D97" s="177"/>
      <c r="E97" s="180"/>
      <c r="F97" s="181"/>
      <c r="G97" s="477">
        <f t="shared" si="11"/>
        <v>0</v>
      </c>
      <c r="H97" s="479">
        <f t="shared" si="12"/>
        <v>0</v>
      </c>
      <c r="I97" s="477">
        <f t="shared" si="13"/>
        <v>0</v>
      </c>
      <c r="J97" s="180"/>
      <c r="K97" s="478">
        <f t="shared" si="14"/>
        <v>0</v>
      </c>
      <c r="L97" s="182"/>
      <c r="M97" s="477">
        <f t="shared" si="15"/>
        <v>0</v>
      </c>
      <c r="N97" s="476">
        <f t="shared" si="16"/>
        <v>0</v>
      </c>
      <c r="O97" s="478">
        <f t="shared" si="17"/>
        <v>0</v>
      </c>
      <c r="P97" s="476">
        <f t="shared" si="18"/>
        <v>0</v>
      </c>
      <c r="Q97" s="477">
        <f t="shared" si="19"/>
        <v>0</v>
      </c>
      <c r="R97" s="476">
        <f t="shared" si="20"/>
        <v>0</v>
      </c>
      <c r="S97" s="91">
        <f t="shared" si="21"/>
        <v>0</v>
      </c>
      <c r="W97" s="472"/>
      <c r="X97" s="63"/>
      <c r="Y97" s="63"/>
      <c r="Z97" s="63"/>
      <c r="AA97" s="63"/>
      <c r="AB97" s="63"/>
      <c r="AC97" s="63"/>
    </row>
    <row r="98" spans="1:29" ht="13.5" customHeight="1">
      <c r="B98" s="546"/>
      <c r="C98" s="547"/>
      <c r="D98" s="177"/>
      <c r="E98" s="180"/>
      <c r="F98" s="181"/>
      <c r="G98" s="477">
        <f t="shared" si="11"/>
        <v>0</v>
      </c>
      <c r="H98" s="479">
        <f t="shared" si="12"/>
        <v>0</v>
      </c>
      <c r="I98" s="477">
        <f t="shared" si="13"/>
        <v>0</v>
      </c>
      <c r="J98" s="180"/>
      <c r="K98" s="478">
        <f t="shared" si="14"/>
        <v>0</v>
      </c>
      <c r="L98" s="182"/>
      <c r="M98" s="477">
        <f t="shared" si="15"/>
        <v>0</v>
      </c>
      <c r="N98" s="476">
        <f t="shared" si="16"/>
        <v>0</v>
      </c>
      <c r="O98" s="478">
        <f t="shared" si="17"/>
        <v>0</v>
      </c>
      <c r="P98" s="476">
        <f t="shared" si="18"/>
        <v>0</v>
      </c>
      <c r="Q98" s="477">
        <f t="shared" si="19"/>
        <v>0</v>
      </c>
      <c r="R98" s="476">
        <f t="shared" si="20"/>
        <v>0</v>
      </c>
      <c r="S98" s="91">
        <f t="shared" si="21"/>
        <v>0</v>
      </c>
      <c r="W98" s="472"/>
      <c r="X98" s="63"/>
      <c r="Y98" s="63"/>
      <c r="Z98" s="63"/>
      <c r="AA98" s="63"/>
      <c r="AB98" s="63"/>
      <c r="AC98" s="63"/>
    </row>
    <row r="99" spans="1:29" ht="13.5" customHeight="1">
      <c r="B99" s="546"/>
      <c r="C99" s="547"/>
      <c r="D99" s="177"/>
      <c r="E99" s="180"/>
      <c r="F99" s="181"/>
      <c r="G99" s="477">
        <f t="shared" si="11"/>
        <v>0</v>
      </c>
      <c r="H99" s="479">
        <f t="shared" si="12"/>
        <v>0</v>
      </c>
      <c r="I99" s="477">
        <f t="shared" si="13"/>
        <v>0</v>
      </c>
      <c r="J99" s="180"/>
      <c r="K99" s="478">
        <f t="shared" si="14"/>
        <v>0</v>
      </c>
      <c r="L99" s="182"/>
      <c r="M99" s="477">
        <f t="shared" si="15"/>
        <v>0</v>
      </c>
      <c r="N99" s="476">
        <f t="shared" si="16"/>
        <v>0</v>
      </c>
      <c r="O99" s="478">
        <f t="shared" si="17"/>
        <v>0</v>
      </c>
      <c r="P99" s="476">
        <f t="shared" si="18"/>
        <v>0</v>
      </c>
      <c r="Q99" s="477">
        <f t="shared" si="19"/>
        <v>0</v>
      </c>
      <c r="R99" s="476">
        <f t="shared" si="20"/>
        <v>0</v>
      </c>
      <c r="S99" s="91">
        <f t="shared" si="21"/>
        <v>0</v>
      </c>
      <c r="W99" s="472"/>
      <c r="X99" s="63"/>
      <c r="Y99" s="63"/>
      <c r="Z99" s="63"/>
      <c r="AA99" s="63"/>
      <c r="AB99" s="63"/>
      <c r="AC99" s="63"/>
    </row>
    <row r="100" spans="1:29" ht="13.5" customHeight="1">
      <c r="B100" s="546"/>
      <c r="C100" s="547"/>
      <c r="D100" s="177"/>
      <c r="E100" s="180"/>
      <c r="F100" s="181"/>
      <c r="G100" s="477">
        <f t="shared" si="11"/>
        <v>0</v>
      </c>
      <c r="H100" s="479">
        <f t="shared" si="12"/>
        <v>0</v>
      </c>
      <c r="I100" s="477">
        <f t="shared" si="13"/>
        <v>0</v>
      </c>
      <c r="J100" s="180"/>
      <c r="K100" s="478">
        <f t="shared" si="14"/>
        <v>0</v>
      </c>
      <c r="L100" s="182"/>
      <c r="M100" s="477">
        <f t="shared" si="15"/>
        <v>0</v>
      </c>
      <c r="N100" s="476">
        <f t="shared" si="16"/>
        <v>0</v>
      </c>
      <c r="O100" s="478">
        <f t="shared" si="17"/>
        <v>0</v>
      </c>
      <c r="P100" s="476">
        <f t="shared" si="18"/>
        <v>0</v>
      </c>
      <c r="Q100" s="477">
        <f t="shared" si="19"/>
        <v>0</v>
      </c>
      <c r="R100" s="476">
        <f t="shared" si="20"/>
        <v>0</v>
      </c>
      <c r="S100" s="91">
        <f t="shared" si="21"/>
        <v>0</v>
      </c>
      <c r="W100" s="472"/>
      <c r="X100" s="63"/>
      <c r="Y100" s="63"/>
      <c r="Z100" s="63"/>
      <c r="AA100" s="63"/>
      <c r="AB100" s="63"/>
      <c r="AC100" s="63"/>
    </row>
    <row r="101" spans="1:29" ht="13.5" customHeight="1">
      <c r="B101" s="546"/>
      <c r="C101" s="547"/>
      <c r="D101" s="177"/>
      <c r="E101" s="180"/>
      <c r="F101" s="181"/>
      <c r="G101" s="477">
        <f t="shared" si="11"/>
        <v>0</v>
      </c>
      <c r="H101" s="479">
        <f t="shared" si="12"/>
        <v>0</v>
      </c>
      <c r="I101" s="477">
        <f t="shared" si="13"/>
        <v>0</v>
      </c>
      <c r="J101" s="180"/>
      <c r="K101" s="478">
        <f t="shared" si="14"/>
        <v>0</v>
      </c>
      <c r="L101" s="182"/>
      <c r="M101" s="477">
        <f t="shared" si="15"/>
        <v>0</v>
      </c>
      <c r="N101" s="476">
        <f t="shared" si="16"/>
        <v>0</v>
      </c>
      <c r="O101" s="478">
        <f t="shared" si="17"/>
        <v>0</v>
      </c>
      <c r="P101" s="476">
        <f t="shared" si="18"/>
        <v>0</v>
      </c>
      <c r="Q101" s="477">
        <f t="shared" si="19"/>
        <v>0</v>
      </c>
      <c r="R101" s="476">
        <f t="shared" si="20"/>
        <v>0</v>
      </c>
      <c r="S101" s="91">
        <f t="shared" si="21"/>
        <v>0</v>
      </c>
      <c r="W101" s="472"/>
      <c r="X101" s="63"/>
      <c r="Y101" s="63"/>
      <c r="Z101" s="63"/>
      <c r="AA101" s="63"/>
      <c r="AB101" s="63"/>
      <c r="AC101" s="63"/>
    </row>
    <row r="102" spans="1:29" ht="13.5" customHeight="1">
      <c r="B102" s="546"/>
      <c r="C102" s="547"/>
      <c r="D102" s="177"/>
      <c r="E102" s="180"/>
      <c r="F102" s="181"/>
      <c r="G102" s="477">
        <f t="shared" si="11"/>
        <v>0</v>
      </c>
      <c r="H102" s="479">
        <f t="shared" si="12"/>
        <v>0</v>
      </c>
      <c r="I102" s="477">
        <f t="shared" si="13"/>
        <v>0</v>
      </c>
      <c r="J102" s="180"/>
      <c r="K102" s="478">
        <f t="shared" si="14"/>
        <v>0</v>
      </c>
      <c r="L102" s="182"/>
      <c r="M102" s="477">
        <f t="shared" si="15"/>
        <v>0</v>
      </c>
      <c r="N102" s="476">
        <f t="shared" si="16"/>
        <v>0</v>
      </c>
      <c r="O102" s="478">
        <f t="shared" si="17"/>
        <v>0</v>
      </c>
      <c r="P102" s="476">
        <f t="shared" si="18"/>
        <v>0</v>
      </c>
      <c r="Q102" s="477">
        <f t="shared" si="19"/>
        <v>0</v>
      </c>
      <c r="R102" s="476">
        <f t="shared" si="20"/>
        <v>0</v>
      </c>
      <c r="S102" s="91">
        <f t="shared" si="21"/>
        <v>0</v>
      </c>
      <c r="W102" s="472"/>
      <c r="X102" s="63"/>
      <c r="Y102" s="63"/>
      <c r="Z102" s="63"/>
      <c r="AA102" s="63"/>
      <c r="AB102" s="63"/>
      <c r="AC102" s="63"/>
    </row>
    <row r="103" spans="1:29" ht="13.5" customHeight="1">
      <c r="B103" s="546"/>
      <c r="C103" s="547"/>
      <c r="D103" s="177"/>
      <c r="E103" s="180"/>
      <c r="F103" s="181"/>
      <c r="G103" s="477">
        <f t="shared" si="11"/>
        <v>0</v>
      </c>
      <c r="H103" s="479">
        <f t="shared" si="12"/>
        <v>0</v>
      </c>
      <c r="I103" s="477">
        <f t="shared" si="13"/>
        <v>0</v>
      </c>
      <c r="J103" s="180"/>
      <c r="K103" s="478">
        <f t="shared" si="14"/>
        <v>0</v>
      </c>
      <c r="L103" s="182"/>
      <c r="M103" s="477">
        <f t="shared" si="15"/>
        <v>0</v>
      </c>
      <c r="N103" s="476">
        <f t="shared" si="16"/>
        <v>0</v>
      </c>
      <c r="O103" s="478">
        <f t="shared" si="17"/>
        <v>0</v>
      </c>
      <c r="P103" s="476">
        <f t="shared" si="18"/>
        <v>0</v>
      </c>
      <c r="Q103" s="477">
        <f t="shared" si="19"/>
        <v>0</v>
      </c>
      <c r="R103" s="476">
        <f t="shared" si="20"/>
        <v>0</v>
      </c>
      <c r="S103" s="91">
        <f t="shared" si="21"/>
        <v>0</v>
      </c>
      <c r="W103" s="472"/>
      <c r="X103" s="63"/>
      <c r="Y103" s="63"/>
      <c r="Z103" s="63"/>
      <c r="AA103" s="63"/>
      <c r="AB103" s="63"/>
      <c r="AC103" s="63"/>
    </row>
    <row r="104" spans="1:29" ht="13.5" customHeight="1">
      <c r="B104" s="546"/>
      <c r="C104" s="547"/>
      <c r="D104" s="177"/>
      <c r="E104" s="180"/>
      <c r="F104" s="181"/>
      <c r="G104" s="477">
        <f t="shared" si="11"/>
        <v>0</v>
      </c>
      <c r="H104" s="479">
        <f t="shared" si="12"/>
        <v>0</v>
      </c>
      <c r="I104" s="477">
        <f t="shared" si="13"/>
        <v>0</v>
      </c>
      <c r="J104" s="180"/>
      <c r="K104" s="478">
        <f t="shared" si="14"/>
        <v>0</v>
      </c>
      <c r="L104" s="182"/>
      <c r="M104" s="477">
        <f t="shared" si="15"/>
        <v>0</v>
      </c>
      <c r="N104" s="476">
        <f t="shared" si="16"/>
        <v>0</v>
      </c>
      <c r="O104" s="478">
        <f t="shared" si="17"/>
        <v>0</v>
      </c>
      <c r="P104" s="476">
        <f t="shared" si="18"/>
        <v>0</v>
      </c>
      <c r="Q104" s="477">
        <f t="shared" si="19"/>
        <v>0</v>
      </c>
      <c r="R104" s="476">
        <f t="shared" si="20"/>
        <v>0</v>
      </c>
      <c r="S104" s="91">
        <f t="shared" si="21"/>
        <v>0</v>
      </c>
      <c r="W104" s="472"/>
      <c r="X104" s="63"/>
      <c r="Y104" s="63"/>
      <c r="Z104" s="63"/>
      <c r="AA104" s="63"/>
      <c r="AB104" s="63"/>
      <c r="AC104" s="63"/>
    </row>
    <row r="105" spans="1:29" ht="13.5" customHeight="1">
      <c r="B105" s="546"/>
      <c r="C105" s="547"/>
      <c r="D105" s="177"/>
      <c r="E105" s="180"/>
      <c r="F105" s="181"/>
      <c r="G105" s="477">
        <f t="shared" si="11"/>
        <v>0</v>
      </c>
      <c r="H105" s="479">
        <f t="shared" si="12"/>
        <v>0</v>
      </c>
      <c r="I105" s="477">
        <f t="shared" si="13"/>
        <v>0</v>
      </c>
      <c r="J105" s="180"/>
      <c r="K105" s="478">
        <f t="shared" si="14"/>
        <v>0</v>
      </c>
      <c r="L105" s="182"/>
      <c r="M105" s="477">
        <f t="shared" si="15"/>
        <v>0</v>
      </c>
      <c r="N105" s="476">
        <f t="shared" si="16"/>
        <v>0</v>
      </c>
      <c r="O105" s="478">
        <f t="shared" si="17"/>
        <v>0</v>
      </c>
      <c r="P105" s="476">
        <f t="shared" si="18"/>
        <v>0</v>
      </c>
      <c r="Q105" s="477">
        <f t="shared" si="19"/>
        <v>0</v>
      </c>
      <c r="R105" s="476">
        <f t="shared" si="20"/>
        <v>0</v>
      </c>
      <c r="S105" s="91">
        <f t="shared" si="21"/>
        <v>0</v>
      </c>
      <c r="W105" s="472"/>
      <c r="X105" s="63"/>
      <c r="Y105" s="63"/>
      <c r="Z105" s="63"/>
      <c r="AA105" s="63"/>
      <c r="AB105" s="63"/>
      <c r="AC105" s="63"/>
    </row>
    <row r="106" spans="1:29" ht="13.5" customHeight="1">
      <c r="B106" s="546"/>
      <c r="C106" s="547"/>
      <c r="D106" s="177"/>
      <c r="E106" s="180"/>
      <c r="F106" s="181"/>
      <c r="G106" s="477">
        <f t="shared" si="11"/>
        <v>0</v>
      </c>
      <c r="H106" s="479">
        <f t="shared" si="12"/>
        <v>0</v>
      </c>
      <c r="I106" s="477">
        <f t="shared" si="13"/>
        <v>0</v>
      </c>
      <c r="J106" s="180"/>
      <c r="K106" s="478">
        <f t="shared" si="14"/>
        <v>0</v>
      </c>
      <c r="L106" s="182"/>
      <c r="M106" s="477">
        <f t="shared" si="15"/>
        <v>0</v>
      </c>
      <c r="N106" s="476">
        <f t="shared" si="16"/>
        <v>0</v>
      </c>
      <c r="O106" s="478">
        <f t="shared" si="17"/>
        <v>0</v>
      </c>
      <c r="P106" s="476">
        <f t="shared" si="18"/>
        <v>0</v>
      </c>
      <c r="Q106" s="477">
        <f t="shared" si="19"/>
        <v>0</v>
      </c>
      <c r="R106" s="476">
        <f t="shared" si="20"/>
        <v>0</v>
      </c>
      <c r="S106" s="91">
        <f t="shared" si="21"/>
        <v>0</v>
      </c>
      <c r="W106" s="472"/>
      <c r="X106" s="63"/>
      <c r="Y106" s="63"/>
      <c r="Z106" s="63"/>
      <c r="AA106" s="63"/>
      <c r="AB106" s="63"/>
      <c r="AC106" s="63"/>
    </row>
    <row r="107" spans="1:29" ht="13.5" customHeight="1">
      <c r="B107" s="546"/>
      <c r="C107" s="547"/>
      <c r="D107" s="177"/>
      <c r="E107" s="180"/>
      <c r="F107" s="181"/>
      <c r="G107" s="477">
        <f t="shared" si="11"/>
        <v>0</v>
      </c>
      <c r="H107" s="479">
        <f t="shared" si="12"/>
        <v>0</v>
      </c>
      <c r="I107" s="477">
        <f t="shared" si="13"/>
        <v>0</v>
      </c>
      <c r="J107" s="180"/>
      <c r="K107" s="478">
        <f t="shared" si="14"/>
        <v>0</v>
      </c>
      <c r="L107" s="182"/>
      <c r="M107" s="477">
        <f t="shared" si="15"/>
        <v>0</v>
      </c>
      <c r="N107" s="476">
        <f t="shared" si="16"/>
        <v>0</v>
      </c>
      <c r="O107" s="478">
        <f t="shared" si="17"/>
        <v>0</v>
      </c>
      <c r="P107" s="476">
        <f t="shared" si="18"/>
        <v>0</v>
      </c>
      <c r="Q107" s="477">
        <f t="shared" si="19"/>
        <v>0</v>
      </c>
      <c r="R107" s="476">
        <f t="shared" si="20"/>
        <v>0</v>
      </c>
      <c r="S107" s="91">
        <f t="shared" si="21"/>
        <v>0</v>
      </c>
      <c r="W107" s="472"/>
      <c r="X107" s="63"/>
      <c r="Y107" s="63"/>
      <c r="Z107" s="63"/>
      <c r="AA107" s="63"/>
      <c r="AB107" s="63"/>
      <c r="AC107" s="63"/>
    </row>
    <row r="108" spans="1:29" ht="18.75" customHeight="1">
      <c r="B108" s="539" t="s">
        <v>35</v>
      </c>
      <c r="C108" s="540"/>
      <c r="D108" s="541"/>
      <c r="E108" s="92"/>
      <c r="F108" s="475"/>
      <c r="G108" s="474"/>
      <c r="H108" s="474"/>
      <c r="I108" s="474"/>
      <c r="J108" s="93"/>
      <c r="K108" s="93"/>
      <c r="L108" s="93"/>
      <c r="M108" s="474"/>
      <c r="N108" s="473"/>
      <c r="O108" s="473"/>
      <c r="P108" s="93"/>
      <c r="Q108" s="94">
        <f>SUM(Q63:Q107)</f>
        <v>0</v>
      </c>
      <c r="R108" s="95">
        <f>SUM(R63:R107)</f>
        <v>0</v>
      </c>
      <c r="S108" s="95">
        <f>SUM(S63:S107)</f>
        <v>0</v>
      </c>
      <c r="W108" s="472"/>
      <c r="X108" s="63"/>
      <c r="Y108" s="63"/>
      <c r="Z108" s="63"/>
      <c r="AA108" s="63"/>
      <c r="AB108" s="63"/>
      <c r="AC108" s="63"/>
    </row>
    <row r="109" spans="1:29">
      <c r="B109" s="472"/>
      <c r="C109" s="472"/>
      <c r="D109" s="472"/>
      <c r="E109" s="472"/>
      <c r="F109" s="472"/>
      <c r="G109" s="63"/>
      <c r="H109" s="63"/>
      <c r="I109" s="63"/>
      <c r="J109" s="63"/>
      <c r="K109" s="471"/>
      <c r="L109" s="471"/>
      <c r="M109" s="63"/>
      <c r="N109" s="63"/>
      <c r="O109" s="63"/>
      <c r="P109" s="63"/>
      <c r="Q109" s="63"/>
    </row>
    <row r="110" spans="1:29" ht="24" customHeight="1">
      <c r="A110" s="64" t="s">
        <v>235</v>
      </c>
      <c r="B110" s="65" t="s">
        <v>236</v>
      </c>
      <c r="C110" s="65"/>
      <c r="D110" s="65"/>
      <c r="E110" s="65"/>
      <c r="F110" s="65"/>
      <c r="G110" s="65"/>
      <c r="H110" s="65"/>
      <c r="I110" s="65"/>
      <c r="K110" s="65"/>
    </row>
    <row r="111" spans="1:29" ht="15.75" customHeight="1">
      <c r="A111" s="65"/>
      <c r="B111" s="65" t="s">
        <v>237</v>
      </c>
      <c r="C111" s="65"/>
      <c r="D111" s="65"/>
      <c r="E111" s="65"/>
      <c r="G111" s="65" t="s">
        <v>238</v>
      </c>
      <c r="H111" s="65"/>
      <c r="I111" s="65"/>
      <c r="J111" s="65"/>
      <c r="K111" s="65"/>
    </row>
    <row r="112" spans="1:29" ht="21" customHeight="1">
      <c r="A112" s="65"/>
      <c r="B112" s="96" t="s">
        <v>183</v>
      </c>
      <c r="C112" s="97"/>
      <c r="D112" s="526" t="s">
        <v>239</v>
      </c>
      <c r="E112" s="530" t="s">
        <v>240</v>
      </c>
      <c r="F112" s="530" t="s">
        <v>241</v>
      </c>
      <c r="G112" s="96" t="s">
        <v>211</v>
      </c>
      <c r="H112" s="97"/>
      <c r="I112" s="526" t="s">
        <v>242</v>
      </c>
      <c r="J112" s="530" t="s">
        <v>243</v>
      </c>
      <c r="K112" s="530" t="s">
        <v>244</v>
      </c>
    </row>
    <row r="113" spans="1:19" ht="21" customHeight="1">
      <c r="A113" s="65"/>
      <c r="B113" s="98"/>
      <c r="C113" s="99"/>
      <c r="D113" s="576"/>
      <c r="E113" s="567"/>
      <c r="F113" s="567"/>
      <c r="G113" s="98"/>
      <c r="H113" s="99"/>
      <c r="I113" s="576"/>
      <c r="J113" s="567"/>
      <c r="K113" s="568"/>
    </row>
    <row r="114" spans="1:19" ht="15.75" customHeight="1">
      <c r="A114" s="65"/>
      <c r="B114" s="183"/>
      <c r="C114" s="184"/>
      <c r="D114" s="178"/>
      <c r="E114" s="178"/>
      <c r="F114" s="100">
        <f>IF(E114&gt;D114,D114,E114)</f>
        <v>0</v>
      </c>
      <c r="G114" s="183"/>
      <c r="H114" s="184"/>
      <c r="I114" s="178"/>
      <c r="J114" s="178"/>
      <c r="K114" s="101">
        <f>IF(J114&gt;I114,I114,J114)</f>
        <v>0</v>
      </c>
    </row>
    <row r="115" spans="1:19" ht="15.75" customHeight="1">
      <c r="A115" s="65"/>
      <c r="B115" s="183"/>
      <c r="C115" s="184"/>
      <c r="D115" s="178"/>
      <c r="E115" s="178"/>
      <c r="F115" s="100">
        <f>IF(E115&gt;D115,D115,E115)</f>
        <v>0</v>
      </c>
      <c r="G115" s="183"/>
      <c r="H115" s="184"/>
      <c r="I115" s="178"/>
      <c r="J115" s="178"/>
      <c r="K115" s="101">
        <f>IF(J115&gt;I115,I115,J115)</f>
        <v>0</v>
      </c>
    </row>
    <row r="116" spans="1:19" ht="15.75" customHeight="1">
      <c r="A116" s="65"/>
      <c r="B116" s="183"/>
      <c r="C116" s="184"/>
      <c r="D116" s="178"/>
      <c r="E116" s="178"/>
      <c r="F116" s="100">
        <f>IF(E116&gt;D116,D116,E116)</f>
        <v>0</v>
      </c>
      <c r="G116" s="183"/>
      <c r="H116" s="184"/>
      <c r="I116" s="178"/>
      <c r="J116" s="178"/>
      <c r="K116" s="101">
        <f>IF(J116&gt;I116,I116,J116)</f>
        <v>0</v>
      </c>
    </row>
    <row r="117" spans="1:19" ht="15.75" customHeight="1">
      <c r="A117" s="65"/>
      <c r="B117" s="183"/>
      <c r="C117" s="184"/>
      <c r="D117" s="178"/>
      <c r="E117" s="178"/>
      <c r="F117" s="100">
        <f>IF(E117&gt;D117,D117,E117)</f>
        <v>0</v>
      </c>
      <c r="G117" s="183"/>
      <c r="H117" s="184"/>
      <c r="I117" s="178"/>
      <c r="J117" s="178"/>
      <c r="K117" s="101">
        <f>IF(J117&gt;I117,I117,J117)</f>
        <v>0</v>
      </c>
    </row>
    <row r="118" spans="1:19" ht="15.75" customHeight="1">
      <c r="A118" s="65"/>
      <c r="B118" s="183"/>
      <c r="C118" s="184"/>
      <c r="D118" s="178"/>
      <c r="E118" s="178"/>
      <c r="F118" s="100">
        <f>IF(E118&gt;D118,D118,E118)</f>
        <v>0</v>
      </c>
      <c r="G118" s="183"/>
      <c r="H118" s="184"/>
      <c r="I118" s="178"/>
      <c r="J118" s="178"/>
      <c r="K118" s="101">
        <f>IF(J118&gt;I118,I118,J118)</f>
        <v>0</v>
      </c>
    </row>
    <row r="119" spans="1:19" ht="21" customHeight="1">
      <c r="A119" s="102"/>
      <c r="B119" s="103"/>
      <c r="C119" s="104"/>
      <c r="D119" s="105"/>
      <c r="E119" s="105"/>
      <c r="F119" s="106">
        <f>SUM(F114:F118)</f>
        <v>0</v>
      </c>
      <c r="G119" s="103"/>
      <c r="H119" s="104"/>
      <c r="I119" s="105"/>
      <c r="J119" s="105"/>
      <c r="K119" s="106">
        <f>SUM(K114:K118)</f>
        <v>0</v>
      </c>
    </row>
    <row r="120" spans="1:19" s="464" customFormat="1" ht="19.5" customHeight="1">
      <c r="A120" s="65"/>
      <c r="B120" s="65"/>
      <c r="C120" s="65"/>
      <c r="D120" s="65"/>
      <c r="E120" s="102"/>
      <c r="F120" s="102"/>
      <c r="G120" s="102"/>
      <c r="H120" s="102"/>
      <c r="I120" s="102"/>
    </row>
    <row r="121" spans="1:19" s="464" customFormat="1" ht="19.5" customHeight="1">
      <c r="A121" s="65"/>
      <c r="B121" s="116"/>
      <c r="C121" s="116"/>
      <c r="D121" s="116"/>
      <c r="E121" s="470"/>
      <c r="F121" s="470"/>
      <c r="G121" s="470"/>
      <c r="H121" s="470"/>
      <c r="I121" s="470"/>
      <c r="J121" s="102"/>
      <c r="K121" s="102"/>
      <c r="L121" s="115" t="s">
        <v>378</v>
      </c>
      <c r="M121" s="107"/>
      <c r="N121" s="102"/>
      <c r="O121" s="102"/>
      <c r="P121" s="102"/>
      <c r="Q121" s="102"/>
      <c r="R121" s="102"/>
      <c r="S121" s="65"/>
    </row>
    <row r="122" spans="1:19" s="464" customFormat="1" ht="30.75" customHeight="1">
      <c r="A122" s="108" t="s">
        <v>245</v>
      </c>
      <c r="B122" s="469" t="s">
        <v>246</v>
      </c>
      <c r="C122" s="468"/>
      <c r="D122" s="468"/>
      <c r="E122" s="462"/>
      <c r="F122" s="462"/>
      <c r="G122" s="109"/>
      <c r="H122" s="109"/>
      <c r="K122" s="102"/>
      <c r="L122" s="569">
        <f>(Q56+Q108)</f>
        <v>0</v>
      </c>
      <c r="M122" s="569"/>
      <c r="N122" s="109" t="s">
        <v>247</v>
      </c>
      <c r="O122" s="102"/>
      <c r="P122" s="102"/>
      <c r="Q122" s="102"/>
      <c r="R122" s="102"/>
      <c r="S122" s="65"/>
    </row>
    <row r="123" spans="1:19" s="464" customFormat="1" ht="30.75" customHeight="1">
      <c r="A123" s="108"/>
      <c r="B123" s="109" t="s">
        <v>248</v>
      </c>
      <c r="C123" s="468"/>
      <c r="D123" s="468"/>
      <c r="E123" s="462"/>
      <c r="F123" s="462"/>
      <c r="G123" s="109"/>
      <c r="H123" s="109"/>
      <c r="I123" s="110"/>
      <c r="J123" s="467"/>
      <c r="K123" s="102"/>
      <c r="L123" s="466" t="s">
        <v>249</v>
      </c>
      <c r="M123" s="461"/>
      <c r="N123" s="109"/>
      <c r="O123" s="102"/>
      <c r="P123" s="102"/>
      <c r="Q123" s="102"/>
      <c r="R123" s="102"/>
      <c r="S123" s="65"/>
    </row>
    <row r="124" spans="1:19" s="464" customFormat="1" ht="19.5" customHeight="1">
      <c r="A124" s="65"/>
      <c r="B124" s="65"/>
      <c r="C124" s="65"/>
      <c r="D124" s="65"/>
      <c r="E124" s="65"/>
      <c r="F124" s="65"/>
      <c r="G124" s="65"/>
      <c r="H124" s="65"/>
      <c r="I124" s="65"/>
      <c r="J124" s="65"/>
      <c r="K124" s="65"/>
      <c r="L124" s="111"/>
      <c r="M124" s="111"/>
      <c r="N124" s="65"/>
      <c r="O124" s="65"/>
      <c r="P124" s="65"/>
      <c r="Q124" s="65"/>
      <c r="R124" s="65"/>
      <c r="S124" s="65"/>
    </row>
    <row r="125" spans="1:19" ht="33.75" customHeight="1">
      <c r="A125" s="108" t="s">
        <v>250</v>
      </c>
      <c r="B125" s="112" t="s">
        <v>251</v>
      </c>
      <c r="C125" s="109"/>
      <c r="D125" s="109"/>
      <c r="E125" s="109"/>
      <c r="F125" s="109"/>
      <c r="H125" s="109"/>
      <c r="I125" s="109"/>
      <c r="J125" s="109"/>
      <c r="K125" s="460"/>
      <c r="L125" s="465" t="s">
        <v>377</v>
      </c>
      <c r="O125" s="109"/>
      <c r="P125" s="109"/>
      <c r="Q125" s="109"/>
      <c r="R125" s="109"/>
    </row>
    <row r="126" spans="1:19" ht="33.75" customHeight="1">
      <c r="A126" s="108"/>
      <c r="B126" s="109" t="s">
        <v>252</v>
      </c>
      <c r="C126" s="109"/>
      <c r="D126" s="109"/>
      <c r="F126" s="113" t="s">
        <v>253</v>
      </c>
      <c r="H126" s="109"/>
      <c r="I126" s="114">
        <f>IF(L133&lt;0,0,L133)</f>
        <v>0</v>
      </c>
      <c r="J126" s="115" t="s">
        <v>254</v>
      </c>
      <c r="L126" s="570">
        <f>I126*(F119+K119)</f>
        <v>0</v>
      </c>
      <c r="M126" s="570"/>
      <c r="N126" s="109" t="s">
        <v>247</v>
      </c>
      <c r="O126" s="109"/>
      <c r="P126" s="109"/>
      <c r="Q126" s="109"/>
      <c r="R126" s="109"/>
    </row>
    <row r="127" spans="1:19" ht="33.75" customHeight="1">
      <c r="A127" s="108"/>
      <c r="C127" s="109"/>
      <c r="D127" s="109"/>
      <c r="H127" s="65"/>
      <c r="I127" s="116" t="s">
        <v>255</v>
      </c>
      <c r="K127" s="111"/>
      <c r="L127" s="462"/>
      <c r="M127" s="461"/>
      <c r="N127" s="109"/>
      <c r="O127" s="109"/>
      <c r="P127" s="109"/>
      <c r="Q127" s="109"/>
      <c r="R127" s="109"/>
    </row>
    <row r="128" spans="1:19" s="464" customFormat="1" ht="19.5" customHeight="1">
      <c r="A128" s="65"/>
      <c r="B128" s="65"/>
      <c r="C128" s="65"/>
      <c r="D128" s="65"/>
      <c r="E128" s="65"/>
      <c r="F128" s="65"/>
      <c r="G128" s="65"/>
      <c r="H128" s="65"/>
      <c r="I128" s="65"/>
      <c r="J128" s="65"/>
      <c r="K128" s="65"/>
      <c r="O128" s="65"/>
      <c r="P128" s="65"/>
      <c r="Q128" s="65"/>
      <c r="R128" s="65"/>
      <c r="S128" s="65"/>
    </row>
    <row r="129" spans="1:23" s="464" customFormat="1" ht="19.5" customHeight="1">
      <c r="A129" s="65"/>
      <c r="B129" s="65" t="s">
        <v>256</v>
      </c>
      <c r="C129" s="65" t="s">
        <v>257</v>
      </c>
      <c r="D129" s="65"/>
      <c r="E129" s="65"/>
      <c r="F129" s="65"/>
      <c r="G129" s="65"/>
      <c r="H129" s="65"/>
      <c r="I129" s="65"/>
      <c r="J129" s="65"/>
      <c r="K129" s="65"/>
      <c r="L129" s="120"/>
      <c r="M129" s="120"/>
      <c r="N129" s="65"/>
      <c r="O129" s="65"/>
      <c r="P129" s="65"/>
      <c r="Q129" s="65"/>
      <c r="R129" s="65"/>
      <c r="S129" s="65"/>
    </row>
    <row r="130" spans="1:23" s="464" customFormat="1" ht="19.5" customHeight="1">
      <c r="A130" s="65"/>
      <c r="B130" s="65"/>
      <c r="C130" s="65"/>
      <c r="D130" s="65"/>
      <c r="E130" s="65"/>
      <c r="F130" s="65"/>
      <c r="G130" s="65"/>
      <c r="H130" s="65"/>
      <c r="I130" s="65"/>
      <c r="J130" s="65"/>
      <c r="K130" s="65"/>
      <c r="L130" s="120"/>
      <c r="M130" s="120"/>
      <c r="N130" s="65"/>
      <c r="O130" s="65"/>
      <c r="P130" s="65"/>
      <c r="Q130" s="65"/>
      <c r="R130" s="65"/>
      <c r="S130" s="65"/>
    </row>
    <row r="131" spans="1:23" s="464" customFormat="1" ht="19.5" customHeight="1">
      <c r="A131" s="65"/>
      <c r="B131" s="65" t="s">
        <v>258</v>
      </c>
      <c r="C131" s="65"/>
      <c r="D131" s="65"/>
      <c r="E131" s="65"/>
      <c r="F131" s="65"/>
      <c r="G131" s="65"/>
      <c r="H131" s="65"/>
      <c r="I131" s="65"/>
      <c r="J131" s="65"/>
      <c r="K131" s="65"/>
      <c r="L131" s="120"/>
      <c r="M131" s="120"/>
      <c r="N131" s="65"/>
      <c r="O131" s="65"/>
      <c r="P131" s="65"/>
      <c r="Q131" s="65"/>
      <c r="R131" s="65"/>
      <c r="S131" s="65"/>
    </row>
    <row r="132" spans="1:23" s="464" customFormat="1" ht="19.5" customHeight="1">
      <c r="A132" s="65"/>
      <c r="B132" s="65"/>
      <c r="C132" s="65"/>
      <c r="D132" s="65"/>
      <c r="E132" s="65"/>
      <c r="F132" s="65"/>
      <c r="G132" s="65"/>
      <c r="H132" s="65"/>
      <c r="I132" s="65"/>
      <c r="J132" s="65"/>
      <c r="K132" s="65"/>
      <c r="L132" s="116" t="s">
        <v>376</v>
      </c>
      <c r="M132" s="120"/>
      <c r="N132" s="65"/>
      <c r="O132" s="65"/>
      <c r="P132" s="65"/>
      <c r="Q132" s="65"/>
      <c r="R132" s="65"/>
      <c r="S132" s="65"/>
    </row>
    <row r="133" spans="1:23" s="464" customFormat="1" ht="19.5" customHeight="1">
      <c r="A133" s="65"/>
      <c r="B133" s="571" t="s">
        <v>259</v>
      </c>
      <c r="C133" s="571"/>
      <c r="D133" s="572" t="s">
        <v>260</v>
      </c>
      <c r="E133" s="573" t="s">
        <v>261</v>
      </c>
      <c r="F133" s="573"/>
      <c r="G133" s="573"/>
      <c r="H133" s="116"/>
      <c r="I133" s="116" t="s">
        <v>262</v>
      </c>
      <c r="K133" s="117">
        <f>E137</f>
        <v>0</v>
      </c>
      <c r="L133" s="574">
        <f>IF(K134=0,0,1-K133/K134)</f>
        <v>0</v>
      </c>
      <c r="N133" s="65"/>
      <c r="O133" s="65"/>
      <c r="P133" s="65"/>
      <c r="Q133" s="65"/>
      <c r="R133" s="65"/>
      <c r="S133" s="65"/>
    </row>
    <row r="134" spans="1:23" s="464" customFormat="1" ht="19.5" customHeight="1">
      <c r="A134" s="65"/>
      <c r="B134" s="571"/>
      <c r="C134" s="571"/>
      <c r="D134" s="572"/>
      <c r="E134" s="575" t="s">
        <v>263</v>
      </c>
      <c r="F134" s="575"/>
      <c r="G134" s="575"/>
      <c r="H134" s="116"/>
      <c r="I134" s="118" t="s">
        <v>264</v>
      </c>
      <c r="K134" s="119">
        <f>S56+S108</f>
        <v>0</v>
      </c>
      <c r="L134" s="574"/>
      <c r="N134" s="65"/>
      <c r="O134" s="65"/>
      <c r="P134" s="65"/>
      <c r="Q134" s="65"/>
      <c r="R134" s="65"/>
      <c r="S134" s="65"/>
    </row>
    <row r="135" spans="1:23" s="464" customFormat="1" ht="19.5" customHeight="1">
      <c r="A135" s="65"/>
      <c r="B135" s="65"/>
      <c r="C135" s="65"/>
      <c r="D135" s="65"/>
      <c r="E135" s="65"/>
      <c r="F135" s="65"/>
      <c r="G135" s="65"/>
      <c r="H135" s="65"/>
      <c r="I135" s="65"/>
      <c r="J135" s="65"/>
      <c r="K135" s="65"/>
      <c r="L135" s="120"/>
      <c r="M135" s="120"/>
      <c r="N135" s="65"/>
      <c r="O135" s="65"/>
      <c r="P135" s="65"/>
      <c r="Q135" s="65"/>
      <c r="R135" s="65"/>
      <c r="S135" s="65"/>
    </row>
    <row r="136" spans="1:23" ht="24" customHeight="1">
      <c r="A136" s="65"/>
      <c r="B136" s="65"/>
      <c r="C136" s="65"/>
      <c r="D136" s="65"/>
      <c r="E136" s="65"/>
      <c r="F136" s="65"/>
      <c r="G136" s="65"/>
      <c r="H136" s="65"/>
      <c r="I136" s="65"/>
      <c r="J136" s="65"/>
      <c r="K136" s="65"/>
      <c r="L136" s="120"/>
      <c r="M136" s="120"/>
      <c r="N136" s="65"/>
      <c r="O136" s="65"/>
      <c r="P136" s="65"/>
      <c r="Q136" s="65"/>
      <c r="R136" s="65"/>
      <c r="S136" s="65"/>
      <c r="T136" s="65"/>
      <c r="V136" s="63"/>
      <c r="W136" s="63"/>
    </row>
    <row r="137" spans="1:23" ht="24" customHeight="1">
      <c r="A137" s="65"/>
      <c r="B137" s="65" t="s">
        <v>265</v>
      </c>
      <c r="C137" s="65"/>
      <c r="D137" s="65"/>
      <c r="E137" s="550"/>
      <c r="F137" s="550"/>
      <c r="G137" s="65" t="s">
        <v>266</v>
      </c>
      <c r="H137" s="65"/>
      <c r="I137" s="65"/>
      <c r="J137" s="65"/>
      <c r="K137" s="65"/>
      <c r="L137" s="120"/>
      <c r="M137" s="120"/>
      <c r="N137" s="65"/>
      <c r="O137" s="65"/>
      <c r="P137" s="65"/>
      <c r="Q137" s="65"/>
      <c r="R137" s="65"/>
      <c r="S137" s="65"/>
      <c r="T137" s="65"/>
      <c r="V137" s="63"/>
      <c r="W137" s="63"/>
    </row>
    <row r="138" spans="1:23" ht="24" customHeight="1">
      <c r="A138" s="65"/>
      <c r="B138" s="65" t="s">
        <v>267</v>
      </c>
      <c r="C138" s="65"/>
      <c r="D138" s="463"/>
      <c r="E138" s="550"/>
      <c r="F138" s="550"/>
      <c r="G138" s="65" t="s">
        <v>266</v>
      </c>
      <c r="H138" s="65"/>
      <c r="I138" s="65"/>
      <c r="J138" s="65"/>
      <c r="K138" s="120"/>
      <c r="L138" s="120"/>
      <c r="M138" s="65"/>
      <c r="N138" s="65"/>
      <c r="O138" s="65"/>
      <c r="P138" s="65"/>
      <c r="Q138" s="65"/>
      <c r="R138" s="65"/>
      <c r="S138" s="65"/>
      <c r="U138" s="63"/>
      <c r="V138" s="63"/>
    </row>
    <row r="139" spans="1:23" ht="24" customHeight="1">
      <c r="A139" s="65"/>
      <c r="B139" s="65"/>
      <c r="C139" s="65"/>
      <c r="D139" s="65"/>
      <c r="E139" s="65"/>
      <c r="F139" s="65"/>
      <c r="G139" s="65"/>
      <c r="H139" s="65"/>
      <c r="I139" s="65"/>
      <c r="J139" s="65"/>
      <c r="K139" s="65"/>
      <c r="L139" s="120"/>
      <c r="M139" s="120"/>
      <c r="N139" s="65"/>
      <c r="O139" s="65"/>
      <c r="P139" s="65"/>
      <c r="Q139" s="65"/>
      <c r="R139" s="65"/>
      <c r="S139" s="65"/>
      <c r="T139" s="65"/>
      <c r="V139" s="63"/>
      <c r="W139" s="63"/>
    </row>
    <row r="140" spans="1:23" ht="24" customHeight="1">
      <c r="A140" s="65"/>
      <c r="B140" s="65" t="s">
        <v>268</v>
      </c>
      <c r="C140" s="65"/>
      <c r="D140" s="65"/>
      <c r="E140" s="65"/>
      <c r="F140" s="65"/>
      <c r="G140" s="65"/>
      <c r="H140" s="65"/>
      <c r="I140" s="65"/>
      <c r="J140" s="65"/>
      <c r="K140" s="65"/>
      <c r="L140" s="120"/>
      <c r="M140" s="120"/>
      <c r="N140" s="65"/>
      <c r="O140" s="65"/>
      <c r="P140" s="65"/>
      <c r="Q140" s="65"/>
      <c r="R140" s="65"/>
      <c r="S140" s="65"/>
      <c r="T140" s="65"/>
      <c r="V140" s="63"/>
      <c r="W140" s="63"/>
    </row>
    <row r="141" spans="1:23" ht="24" customHeight="1">
      <c r="A141" s="65"/>
      <c r="B141" s="65" t="s">
        <v>269</v>
      </c>
      <c r="C141" s="65"/>
      <c r="D141" s="65"/>
      <c r="E141" s="65"/>
      <c r="F141" s="65"/>
      <c r="G141" s="65"/>
      <c r="H141" s="65"/>
      <c r="I141" s="65"/>
      <c r="J141" s="65"/>
      <c r="K141" s="65"/>
      <c r="L141" s="120"/>
      <c r="M141" s="120"/>
      <c r="N141" s="65"/>
      <c r="O141" s="65"/>
      <c r="P141" s="65"/>
      <c r="Q141" s="65"/>
      <c r="R141" s="65"/>
      <c r="S141" s="65"/>
      <c r="T141" s="65"/>
      <c r="V141" s="63"/>
      <c r="W141" s="63"/>
    </row>
    <row r="142" spans="1:23" ht="24" customHeight="1">
      <c r="A142" s="65"/>
      <c r="B142" s="65"/>
      <c r="C142" s="65"/>
      <c r="D142" s="65"/>
      <c r="E142" s="65"/>
      <c r="F142" s="65"/>
      <c r="G142" s="65"/>
      <c r="H142" s="65"/>
      <c r="I142" s="65"/>
      <c r="J142" s="65"/>
      <c r="K142" s="65"/>
      <c r="L142" s="120"/>
      <c r="M142" s="120"/>
      <c r="N142" s="65"/>
      <c r="O142" s="65"/>
      <c r="P142" s="65"/>
      <c r="Q142" s="65"/>
      <c r="R142" s="65"/>
      <c r="S142" s="65"/>
      <c r="T142" s="65"/>
    </row>
    <row r="143" spans="1:23" ht="33.75" customHeight="1">
      <c r="A143" s="108"/>
      <c r="B143" s="109"/>
      <c r="C143" s="109"/>
      <c r="D143" s="109"/>
      <c r="E143" s="109"/>
      <c r="F143" s="109"/>
      <c r="G143" s="109"/>
      <c r="H143" s="109"/>
      <c r="I143" s="109"/>
      <c r="J143" s="109"/>
      <c r="K143" s="460"/>
      <c r="L143" s="462"/>
      <c r="M143" s="461"/>
      <c r="N143" s="109"/>
      <c r="O143" s="109"/>
      <c r="P143" s="109"/>
      <c r="Q143" s="109"/>
      <c r="R143" s="109"/>
    </row>
    <row r="144" spans="1:23" ht="25.5" customHeight="1" thickBot="1">
      <c r="A144" s="108"/>
      <c r="B144" s="109" t="s">
        <v>270</v>
      </c>
      <c r="C144" s="109"/>
      <c r="D144" s="109"/>
      <c r="E144" s="109"/>
      <c r="F144" s="109"/>
      <c r="G144" s="109"/>
      <c r="H144" s="109"/>
      <c r="I144" s="109"/>
      <c r="J144" s="109"/>
      <c r="K144" s="109"/>
      <c r="L144" s="460"/>
      <c r="M144" s="460"/>
      <c r="N144" s="109"/>
      <c r="O144" s="109"/>
      <c r="P144" s="109"/>
      <c r="Q144" s="109"/>
      <c r="R144" s="109"/>
    </row>
    <row r="145" spans="1:19" ht="25.5" customHeight="1" thickBot="1">
      <c r="A145" s="108"/>
      <c r="B145" s="551" t="s">
        <v>271</v>
      </c>
      <c r="C145" s="552"/>
      <c r="D145" s="552"/>
      <c r="E145" s="552"/>
      <c r="F145" s="552"/>
      <c r="G145" s="553"/>
      <c r="H145" s="553"/>
      <c r="I145" s="553"/>
      <c r="J145" s="553"/>
      <c r="K145" s="553"/>
      <c r="L145" s="553"/>
      <c r="M145" s="554"/>
      <c r="N145" s="460"/>
      <c r="O145" s="460"/>
      <c r="P145" s="109"/>
      <c r="Q145" s="109"/>
      <c r="R145" s="109"/>
      <c r="S145" s="109"/>
    </row>
    <row r="146" spans="1:19" ht="25.5" customHeight="1">
      <c r="A146" s="108"/>
      <c r="B146" s="555"/>
      <c r="C146" s="556"/>
      <c r="D146" s="556"/>
      <c r="E146" s="556"/>
      <c r="F146" s="556"/>
      <c r="G146" s="557"/>
      <c r="H146" s="557"/>
      <c r="I146" s="557"/>
      <c r="J146" s="557"/>
      <c r="K146" s="557"/>
      <c r="L146" s="557"/>
      <c r="M146" s="558"/>
      <c r="N146" s="460"/>
      <c r="O146" s="460"/>
      <c r="P146" s="109"/>
      <c r="Q146" s="109"/>
      <c r="R146" s="109"/>
      <c r="S146" s="109"/>
    </row>
    <row r="147" spans="1:19" ht="25.5" customHeight="1">
      <c r="A147" s="108"/>
      <c r="B147" s="559"/>
      <c r="C147" s="560"/>
      <c r="D147" s="560"/>
      <c r="E147" s="560"/>
      <c r="F147" s="560"/>
      <c r="G147" s="561"/>
      <c r="H147" s="561"/>
      <c r="I147" s="561"/>
      <c r="J147" s="561"/>
      <c r="K147" s="561"/>
      <c r="L147" s="561"/>
      <c r="M147" s="562"/>
      <c r="N147" s="460"/>
      <c r="O147" s="460"/>
      <c r="P147" s="109"/>
      <c r="Q147" s="109"/>
      <c r="R147" s="109"/>
      <c r="S147" s="109"/>
    </row>
    <row r="148" spans="1:19" ht="25.5" customHeight="1">
      <c r="A148" s="108"/>
      <c r="B148" s="559"/>
      <c r="C148" s="560"/>
      <c r="D148" s="560"/>
      <c r="E148" s="560"/>
      <c r="F148" s="560"/>
      <c r="G148" s="561"/>
      <c r="H148" s="561"/>
      <c r="I148" s="561"/>
      <c r="J148" s="561"/>
      <c r="K148" s="561"/>
      <c r="L148" s="561"/>
      <c r="M148" s="562"/>
      <c r="N148" s="460"/>
      <c r="O148" s="460"/>
      <c r="P148" s="109"/>
      <c r="Q148" s="109"/>
      <c r="R148" s="109"/>
      <c r="S148" s="109"/>
    </row>
    <row r="149" spans="1:19" ht="25.5" customHeight="1">
      <c r="A149" s="108"/>
      <c r="B149" s="563"/>
      <c r="C149" s="561"/>
      <c r="D149" s="561"/>
      <c r="E149" s="561"/>
      <c r="F149" s="561"/>
      <c r="G149" s="561"/>
      <c r="H149" s="561"/>
      <c r="I149" s="561"/>
      <c r="J149" s="561"/>
      <c r="K149" s="561"/>
      <c r="L149" s="561"/>
      <c r="M149" s="562"/>
      <c r="N149" s="460"/>
      <c r="O149" s="460"/>
      <c r="P149" s="109"/>
      <c r="Q149" s="109"/>
      <c r="R149" s="109"/>
      <c r="S149" s="109"/>
    </row>
    <row r="150" spans="1:19" ht="25.5" customHeight="1">
      <c r="A150" s="108"/>
      <c r="B150" s="563"/>
      <c r="C150" s="561"/>
      <c r="D150" s="561"/>
      <c r="E150" s="561"/>
      <c r="F150" s="561"/>
      <c r="G150" s="561"/>
      <c r="H150" s="561"/>
      <c r="I150" s="561"/>
      <c r="J150" s="561"/>
      <c r="K150" s="561"/>
      <c r="L150" s="561"/>
      <c r="M150" s="562"/>
      <c r="N150" s="460"/>
      <c r="O150" s="460"/>
      <c r="P150" s="109"/>
      <c r="Q150" s="109"/>
      <c r="R150" s="109"/>
      <c r="S150" s="109"/>
    </row>
    <row r="151" spans="1:19" ht="25.5" customHeight="1">
      <c r="A151" s="108"/>
      <c r="B151" s="563"/>
      <c r="C151" s="561"/>
      <c r="D151" s="561"/>
      <c r="E151" s="561"/>
      <c r="F151" s="561"/>
      <c r="G151" s="561"/>
      <c r="H151" s="561"/>
      <c r="I151" s="561"/>
      <c r="J151" s="561"/>
      <c r="K151" s="561"/>
      <c r="L151" s="561"/>
      <c r="M151" s="562"/>
      <c r="N151" s="460"/>
      <c r="O151" s="460"/>
      <c r="P151" s="109"/>
      <c r="Q151" s="109"/>
      <c r="R151" s="109"/>
      <c r="S151" s="109"/>
    </row>
    <row r="152" spans="1:19" ht="25.5" customHeight="1">
      <c r="A152" s="108"/>
      <c r="B152" s="563"/>
      <c r="C152" s="561"/>
      <c r="D152" s="561"/>
      <c r="E152" s="561"/>
      <c r="F152" s="561"/>
      <c r="G152" s="561"/>
      <c r="H152" s="561"/>
      <c r="I152" s="561"/>
      <c r="J152" s="561"/>
      <c r="K152" s="561"/>
      <c r="L152" s="561"/>
      <c r="M152" s="562"/>
      <c r="N152" s="460"/>
      <c r="O152" s="460"/>
      <c r="P152" s="109"/>
      <c r="Q152" s="109"/>
      <c r="R152" s="109"/>
      <c r="S152" s="109"/>
    </row>
    <row r="153" spans="1:19" ht="25.5" customHeight="1" thickBot="1">
      <c r="A153" s="108"/>
      <c r="B153" s="564"/>
      <c r="C153" s="565"/>
      <c r="D153" s="565"/>
      <c r="E153" s="565"/>
      <c r="F153" s="565"/>
      <c r="G153" s="565"/>
      <c r="H153" s="565"/>
      <c r="I153" s="565"/>
      <c r="J153" s="565"/>
      <c r="K153" s="565"/>
      <c r="L153" s="565"/>
      <c r="M153" s="566"/>
      <c r="N153" s="460"/>
      <c r="O153" s="460"/>
      <c r="P153" s="109"/>
      <c r="Q153" s="109"/>
      <c r="R153" s="109"/>
      <c r="S153" s="109"/>
    </row>
    <row r="154" spans="1:19">
      <c r="A154" s="121"/>
      <c r="M154" s="63"/>
      <c r="N154" s="63"/>
      <c r="O154" s="63"/>
    </row>
    <row r="155" spans="1:19">
      <c r="A155" s="121"/>
      <c r="M155" s="63"/>
      <c r="N155" s="63"/>
      <c r="O155" s="63"/>
    </row>
    <row r="156" spans="1:19">
      <c r="A156" s="121"/>
      <c r="M156" s="63"/>
      <c r="N156" s="63"/>
      <c r="O156" s="63"/>
    </row>
  </sheetData>
  <sheetProtection autoFilter="0"/>
  <mergeCells count="146">
    <mergeCell ref="B107:C107"/>
    <mergeCell ref="B108:D108"/>
    <mergeCell ref="D112:D113"/>
    <mergeCell ref="E112:E113"/>
    <mergeCell ref="F112:F113"/>
    <mergeCell ref="I112:I113"/>
    <mergeCell ref="B101:C101"/>
    <mergeCell ref="B102:C102"/>
    <mergeCell ref="B103:C103"/>
    <mergeCell ref="B104:C104"/>
    <mergeCell ref="B105:C105"/>
    <mergeCell ref="B106:C106"/>
    <mergeCell ref="E137:F137"/>
    <mergeCell ref="E138:F138"/>
    <mergeCell ref="B145:M145"/>
    <mergeCell ref="B146:M153"/>
    <mergeCell ref="J112:J113"/>
    <mergeCell ref="K112:K113"/>
    <mergeCell ref="L122:M122"/>
    <mergeCell ref="L126:M126"/>
    <mergeCell ref="B133:C134"/>
    <mergeCell ref="D133:D134"/>
    <mergeCell ref="E133:G133"/>
    <mergeCell ref="L133:L134"/>
    <mergeCell ref="E134:G134"/>
    <mergeCell ref="B95:C95"/>
    <mergeCell ref="B96:C96"/>
    <mergeCell ref="B97:C97"/>
    <mergeCell ref="B98:C98"/>
    <mergeCell ref="B99:C99"/>
    <mergeCell ref="B100:C100"/>
    <mergeCell ref="B89:C89"/>
    <mergeCell ref="B90:C90"/>
    <mergeCell ref="B91:C91"/>
    <mergeCell ref="B92:C92"/>
    <mergeCell ref="B93:C93"/>
    <mergeCell ref="B94:C94"/>
    <mergeCell ref="B83:C83"/>
    <mergeCell ref="B84:C84"/>
    <mergeCell ref="B85:C85"/>
    <mergeCell ref="B86:C86"/>
    <mergeCell ref="B87:C87"/>
    <mergeCell ref="B88:C88"/>
    <mergeCell ref="B77:C77"/>
    <mergeCell ref="B78:C78"/>
    <mergeCell ref="B79:C79"/>
    <mergeCell ref="B80:C80"/>
    <mergeCell ref="B81:C81"/>
    <mergeCell ref="B82:C82"/>
    <mergeCell ref="B71:C71"/>
    <mergeCell ref="B72:C72"/>
    <mergeCell ref="B73:C73"/>
    <mergeCell ref="B74:C74"/>
    <mergeCell ref="B75:C75"/>
    <mergeCell ref="B76:C76"/>
    <mergeCell ref="B65:C65"/>
    <mergeCell ref="B66:C66"/>
    <mergeCell ref="B67:C67"/>
    <mergeCell ref="B68:C68"/>
    <mergeCell ref="B69:C69"/>
    <mergeCell ref="B70:C70"/>
    <mergeCell ref="Q60:Q61"/>
    <mergeCell ref="R60:R61"/>
    <mergeCell ref="S60:S61"/>
    <mergeCell ref="B62:C62"/>
    <mergeCell ref="B63:C63"/>
    <mergeCell ref="B64:C64"/>
    <mergeCell ref="K60:K61"/>
    <mergeCell ref="L60:L61"/>
    <mergeCell ref="M60:M61"/>
    <mergeCell ref="N60:N61"/>
    <mergeCell ref="O60:O61"/>
    <mergeCell ref="P60:P61"/>
    <mergeCell ref="E60:E61"/>
    <mergeCell ref="F60:F61"/>
    <mergeCell ref="G60:G61"/>
    <mergeCell ref="H60:H61"/>
    <mergeCell ref="I60:I61"/>
    <mergeCell ref="J60:J61"/>
    <mergeCell ref="B53:D53"/>
    <mergeCell ref="B54:D54"/>
    <mergeCell ref="B55:D55"/>
    <mergeCell ref="B56:D56"/>
    <mergeCell ref="B60:C61"/>
    <mergeCell ref="D60:D61"/>
    <mergeCell ref="B47:D47"/>
    <mergeCell ref="B48:D48"/>
    <mergeCell ref="B49:D49"/>
    <mergeCell ref="B50:D50"/>
    <mergeCell ref="B51:D51"/>
    <mergeCell ref="B52:D52"/>
    <mergeCell ref="B41:D41"/>
    <mergeCell ref="B42:D42"/>
    <mergeCell ref="B43:D43"/>
    <mergeCell ref="B44:D44"/>
    <mergeCell ref="B45:D45"/>
    <mergeCell ref="B46:D46"/>
    <mergeCell ref="B35:D35"/>
    <mergeCell ref="B36:D36"/>
    <mergeCell ref="B37:D37"/>
    <mergeCell ref="B38:D38"/>
    <mergeCell ref="B39:D39"/>
    <mergeCell ref="B40:D40"/>
    <mergeCell ref="B29:D29"/>
    <mergeCell ref="B30:D30"/>
    <mergeCell ref="B31:D31"/>
    <mergeCell ref="B32:D32"/>
    <mergeCell ref="B33:D33"/>
    <mergeCell ref="B34:D34"/>
    <mergeCell ref="B23:D23"/>
    <mergeCell ref="B24:D24"/>
    <mergeCell ref="B25:D25"/>
    <mergeCell ref="B26:D26"/>
    <mergeCell ref="B27:D27"/>
    <mergeCell ref="B28:D28"/>
    <mergeCell ref="B19:D19"/>
    <mergeCell ref="B20:D20"/>
    <mergeCell ref="B21:D21"/>
    <mergeCell ref="B22:D22"/>
    <mergeCell ref="B11:D11"/>
    <mergeCell ref="B12:D12"/>
    <mergeCell ref="B13:D13"/>
    <mergeCell ref="B14:D14"/>
    <mergeCell ref="B15:D15"/>
    <mergeCell ref="B16:D16"/>
    <mergeCell ref="B10:D10"/>
    <mergeCell ref="I8:I9"/>
    <mergeCell ref="J8:J9"/>
    <mergeCell ref="K8:K9"/>
    <mergeCell ref="L8:L9"/>
    <mergeCell ref="M8:M9"/>
    <mergeCell ref="N8:N9"/>
    <mergeCell ref="B17:D17"/>
    <mergeCell ref="B18:D18"/>
    <mergeCell ref="A1:G1"/>
    <mergeCell ref="B8:D9"/>
    <mergeCell ref="E8:E9"/>
    <mergeCell ref="F8:F9"/>
    <mergeCell ref="G8:G9"/>
    <mergeCell ref="H8:H9"/>
    <mergeCell ref="O8:O9"/>
    <mergeCell ref="P8:P9"/>
    <mergeCell ref="Q8:Q9"/>
    <mergeCell ref="Q1:S1"/>
    <mergeCell ref="R8:R9"/>
    <mergeCell ref="S8:S9"/>
  </mergeCells>
  <phoneticPr fontId="1"/>
  <printOptions horizontalCentered="1"/>
  <pageMargins left="0.39370078740157483" right="0.39370078740157483" top="0.39370078740157483" bottom="0.31496062992125984" header="0.23622047244094491" footer="0.19685039370078741"/>
  <pageSetup paperSize="9" scale="52" fitToHeight="0" orientation="landscape" r:id="rId1"/>
  <headerFooter alignWithMargins="0">
    <oddFooter>&amp;R&amp;A</oddFooter>
  </headerFooter>
  <rowBreaks count="2" manualBreakCount="2">
    <brk id="57" max="18" man="1"/>
    <brk id="109" max="1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A9DBC-AAD4-46ED-8A8F-E87953608D48}">
  <sheetPr>
    <tabColor theme="3" tint="0.39997558519241921"/>
    <pageSetUpPr fitToPage="1"/>
  </sheetPr>
  <dimension ref="A1:AC156"/>
  <sheetViews>
    <sheetView showGridLines="0" showZeros="0" view="pageBreakPreview" zoomScale="70" zoomScaleNormal="100" zoomScaleSheetLayoutView="70" workbookViewId="0">
      <selection activeCell="F42" sqref="F42"/>
    </sheetView>
  </sheetViews>
  <sheetFormatPr defaultColWidth="9" defaultRowHeight="13"/>
  <cols>
    <col min="1" max="1" width="7.6328125" style="59" customWidth="1"/>
    <col min="2" max="5" width="14" style="59" customWidth="1"/>
    <col min="6" max="6" width="16.90625" style="59" customWidth="1"/>
    <col min="7" max="10" width="14" style="59" customWidth="1"/>
    <col min="11" max="11" width="16.6328125" style="59" customWidth="1"/>
    <col min="12" max="21" width="14" style="59" customWidth="1"/>
    <col min="22" max="23" width="9.6328125" style="59" customWidth="1"/>
    <col min="24" max="24" width="7.453125" style="59" customWidth="1"/>
    <col min="25" max="26" width="13.90625" style="59" customWidth="1"/>
    <col min="27" max="28" width="7.08984375" style="59" customWidth="1"/>
    <col min="29" max="30" width="7.453125" style="59" customWidth="1"/>
    <col min="31" max="31" width="30.6328125" style="59" customWidth="1"/>
    <col min="32" max="32" width="13.90625" style="59" customWidth="1"/>
    <col min="33" max="16384" width="9" style="59"/>
  </cols>
  <sheetData>
    <row r="1" spans="1:19" ht="35.25" customHeight="1">
      <c r="A1" s="515" t="s">
        <v>172</v>
      </c>
      <c r="B1" s="516"/>
      <c r="C1" s="516"/>
      <c r="D1" s="516"/>
      <c r="E1" s="516"/>
      <c r="F1" s="516"/>
      <c r="G1" s="516"/>
      <c r="H1" s="487"/>
      <c r="I1" s="109"/>
      <c r="P1" s="60" t="s">
        <v>1</v>
      </c>
      <c r="Q1" s="532"/>
      <c r="R1" s="532"/>
      <c r="S1" s="532"/>
    </row>
    <row r="2" spans="1:19" ht="35.25" customHeight="1">
      <c r="P2" s="60" t="s">
        <v>173</v>
      </c>
      <c r="Q2" s="176"/>
      <c r="R2" s="176"/>
      <c r="S2" s="176"/>
    </row>
    <row r="3" spans="1:19" ht="23.5">
      <c r="A3" s="61" t="s">
        <v>174</v>
      </c>
      <c r="P3" s="60" t="s">
        <v>175</v>
      </c>
      <c r="Q3" s="176"/>
      <c r="R3" s="176"/>
      <c r="S3" s="176"/>
    </row>
    <row r="4" spans="1:19" ht="23.5">
      <c r="A4" s="62" t="s">
        <v>176</v>
      </c>
      <c r="P4" s="60" t="s">
        <v>177</v>
      </c>
      <c r="Q4" s="176"/>
      <c r="R4" s="176"/>
      <c r="S4" s="176"/>
    </row>
    <row r="5" spans="1:19" ht="13.5" thickBot="1">
      <c r="A5" s="63"/>
    </row>
    <row r="6" spans="1:19" ht="17" thickBot="1">
      <c r="A6" s="64" t="s">
        <v>178</v>
      </c>
      <c r="B6" s="65" t="s">
        <v>179</v>
      </c>
      <c r="H6" s="66" t="s">
        <v>180</v>
      </c>
      <c r="I6" s="67" t="s">
        <v>303</v>
      </c>
      <c r="J6" s="173">
        <v>5</v>
      </c>
      <c r="K6" s="68" t="s">
        <v>2</v>
      </c>
      <c r="R6" s="69"/>
      <c r="S6" s="59" t="s">
        <v>181</v>
      </c>
    </row>
    <row r="7" spans="1:19" s="70" customFormat="1">
      <c r="B7" s="70" t="s">
        <v>182</v>
      </c>
      <c r="J7" s="340">
        <f>30+$J$6</f>
        <v>35</v>
      </c>
      <c r="P7" s="71"/>
      <c r="Q7" s="71"/>
      <c r="R7" s="71"/>
      <c r="S7" s="71"/>
    </row>
    <row r="8" spans="1:19" ht="30" customHeight="1">
      <c r="B8" s="517" t="s">
        <v>183</v>
      </c>
      <c r="C8" s="518"/>
      <c r="D8" s="519"/>
      <c r="E8" s="523" t="s">
        <v>184</v>
      </c>
      <c r="F8" s="517" t="s">
        <v>185</v>
      </c>
      <c r="G8" s="526" t="s">
        <v>186</v>
      </c>
      <c r="H8" s="528" t="s">
        <v>187</v>
      </c>
      <c r="I8" s="526" t="s">
        <v>188</v>
      </c>
      <c r="J8" s="526" t="s">
        <v>189</v>
      </c>
      <c r="K8" s="526" t="s">
        <v>190</v>
      </c>
      <c r="L8" s="526" t="s">
        <v>191</v>
      </c>
      <c r="M8" s="526" t="s">
        <v>192</v>
      </c>
      <c r="N8" s="526" t="s">
        <v>193</v>
      </c>
      <c r="O8" s="526" t="s">
        <v>194</v>
      </c>
      <c r="P8" s="526" t="s">
        <v>195</v>
      </c>
      <c r="Q8" s="530" t="s">
        <v>196</v>
      </c>
      <c r="R8" s="533" t="s">
        <v>197</v>
      </c>
      <c r="S8" s="533" t="s">
        <v>379</v>
      </c>
    </row>
    <row r="9" spans="1:19" ht="30" customHeight="1">
      <c r="B9" s="520"/>
      <c r="C9" s="521"/>
      <c r="D9" s="522"/>
      <c r="E9" s="524"/>
      <c r="F9" s="525"/>
      <c r="G9" s="527"/>
      <c r="H9" s="529"/>
      <c r="I9" s="527"/>
      <c r="J9" s="527"/>
      <c r="K9" s="534"/>
      <c r="L9" s="534"/>
      <c r="M9" s="527"/>
      <c r="N9" s="527"/>
      <c r="O9" s="527"/>
      <c r="P9" s="527"/>
      <c r="Q9" s="531"/>
      <c r="R9" s="534"/>
      <c r="S9" s="534"/>
    </row>
    <row r="10" spans="1:19" s="72" customFormat="1" ht="79.5" customHeight="1">
      <c r="B10" s="535" t="s">
        <v>199</v>
      </c>
      <c r="C10" s="536"/>
      <c r="D10" s="537"/>
      <c r="E10" s="427" t="s">
        <v>327</v>
      </c>
      <c r="F10" s="73"/>
      <c r="G10" s="74" t="s">
        <v>201</v>
      </c>
      <c r="H10" s="75"/>
      <c r="I10" s="74" t="s">
        <v>202</v>
      </c>
      <c r="J10" s="76" t="s">
        <v>203</v>
      </c>
      <c r="K10" s="76" t="s">
        <v>204</v>
      </c>
      <c r="L10" s="76"/>
      <c r="M10" s="77" t="s">
        <v>205</v>
      </c>
      <c r="N10" s="76" t="s">
        <v>206</v>
      </c>
      <c r="O10" s="76"/>
      <c r="P10" s="74" t="s">
        <v>207</v>
      </c>
      <c r="Q10" s="74"/>
      <c r="R10" s="76" t="s">
        <v>208</v>
      </c>
      <c r="S10" s="78"/>
    </row>
    <row r="11" spans="1:19">
      <c r="B11" s="538"/>
      <c r="C11" s="538"/>
      <c r="D11" s="538"/>
      <c r="E11" s="178"/>
      <c r="F11" s="179"/>
      <c r="G11" s="79">
        <f t="shared" ref="G11:G55" si="0">IF(H11=0,0,(F11/30))</f>
        <v>0</v>
      </c>
      <c r="H11" s="79">
        <f t="shared" ref="H11:H55" si="1">IF(F11=0,0,$J$7-E11)</f>
        <v>0</v>
      </c>
      <c r="I11" s="79">
        <f t="shared" ref="I11:I55" si="2">G11*H11</f>
        <v>0</v>
      </c>
      <c r="J11" s="178"/>
      <c r="K11" s="80">
        <f t="shared" ref="K11:K55" si="3">IF(L11=0,0,(30-J11+E11))</f>
        <v>0</v>
      </c>
      <c r="L11" s="178"/>
      <c r="M11" s="79">
        <f t="shared" ref="M11:M55" si="4">IF(L11=0,0,F11-+L11)</f>
        <v>0</v>
      </c>
      <c r="N11" s="80">
        <f t="shared" ref="N11:N55" si="5">IF(O11=0,0,(L11/K11))</f>
        <v>0</v>
      </c>
      <c r="O11" s="186">
        <f t="shared" ref="O11:O55" si="6">IF(K11=0,0,($J$7-J11))</f>
        <v>0</v>
      </c>
      <c r="P11" s="80">
        <f t="shared" ref="P11:P55" si="7">N11*O11</f>
        <v>0</v>
      </c>
      <c r="Q11" s="79">
        <f t="shared" ref="Q11:Q55" si="8">IF(L11=0,G11,N11)</f>
        <v>0</v>
      </c>
      <c r="R11" s="80">
        <f t="shared" ref="R11:R55" si="9">IF(L11=0,I11,P11)</f>
        <v>0</v>
      </c>
      <c r="S11" s="81">
        <f t="shared" ref="S11:S55" si="10">R11-+Q11</f>
        <v>0</v>
      </c>
    </row>
    <row r="12" spans="1:19">
      <c r="B12" s="538"/>
      <c r="C12" s="538"/>
      <c r="D12" s="538"/>
      <c r="E12" s="178"/>
      <c r="F12" s="179"/>
      <c r="G12" s="79">
        <f t="shared" si="0"/>
        <v>0</v>
      </c>
      <c r="H12" s="79">
        <f t="shared" si="1"/>
        <v>0</v>
      </c>
      <c r="I12" s="79">
        <f t="shared" si="2"/>
        <v>0</v>
      </c>
      <c r="J12" s="178"/>
      <c r="K12" s="80">
        <f t="shared" si="3"/>
        <v>0</v>
      </c>
      <c r="L12" s="178"/>
      <c r="M12" s="79">
        <f t="shared" si="4"/>
        <v>0</v>
      </c>
      <c r="N12" s="80">
        <f t="shared" si="5"/>
        <v>0</v>
      </c>
      <c r="O12" s="186">
        <f t="shared" si="6"/>
        <v>0</v>
      </c>
      <c r="P12" s="80">
        <f t="shared" si="7"/>
        <v>0</v>
      </c>
      <c r="Q12" s="79">
        <f t="shared" si="8"/>
        <v>0</v>
      </c>
      <c r="R12" s="80">
        <f t="shared" si="9"/>
        <v>0</v>
      </c>
      <c r="S12" s="81">
        <f t="shared" si="10"/>
        <v>0</v>
      </c>
    </row>
    <row r="13" spans="1:19">
      <c r="B13" s="538"/>
      <c r="C13" s="538"/>
      <c r="D13" s="538"/>
      <c r="E13" s="178"/>
      <c r="F13" s="179"/>
      <c r="G13" s="79">
        <f t="shared" si="0"/>
        <v>0</v>
      </c>
      <c r="H13" s="79">
        <f t="shared" si="1"/>
        <v>0</v>
      </c>
      <c r="I13" s="79">
        <f t="shared" si="2"/>
        <v>0</v>
      </c>
      <c r="J13" s="178"/>
      <c r="K13" s="80">
        <f t="shared" si="3"/>
        <v>0</v>
      </c>
      <c r="L13" s="178"/>
      <c r="M13" s="79">
        <f t="shared" si="4"/>
        <v>0</v>
      </c>
      <c r="N13" s="80">
        <f t="shared" si="5"/>
        <v>0</v>
      </c>
      <c r="O13" s="186">
        <f t="shared" si="6"/>
        <v>0</v>
      </c>
      <c r="P13" s="80">
        <f t="shared" si="7"/>
        <v>0</v>
      </c>
      <c r="Q13" s="79">
        <f t="shared" si="8"/>
        <v>0</v>
      </c>
      <c r="R13" s="80">
        <f t="shared" si="9"/>
        <v>0</v>
      </c>
      <c r="S13" s="81">
        <f t="shared" si="10"/>
        <v>0</v>
      </c>
    </row>
    <row r="14" spans="1:19">
      <c r="B14" s="538"/>
      <c r="C14" s="538"/>
      <c r="D14" s="538"/>
      <c r="E14" s="178"/>
      <c r="F14" s="179"/>
      <c r="G14" s="79">
        <f t="shared" si="0"/>
        <v>0</v>
      </c>
      <c r="H14" s="79">
        <f t="shared" si="1"/>
        <v>0</v>
      </c>
      <c r="I14" s="79">
        <f t="shared" si="2"/>
        <v>0</v>
      </c>
      <c r="J14" s="178"/>
      <c r="K14" s="80">
        <f t="shared" si="3"/>
        <v>0</v>
      </c>
      <c r="L14" s="178"/>
      <c r="M14" s="79">
        <f t="shared" si="4"/>
        <v>0</v>
      </c>
      <c r="N14" s="80">
        <f t="shared" si="5"/>
        <v>0</v>
      </c>
      <c r="O14" s="186">
        <f t="shared" si="6"/>
        <v>0</v>
      </c>
      <c r="P14" s="80">
        <f t="shared" si="7"/>
        <v>0</v>
      </c>
      <c r="Q14" s="79">
        <f t="shared" si="8"/>
        <v>0</v>
      </c>
      <c r="R14" s="80">
        <f t="shared" si="9"/>
        <v>0</v>
      </c>
      <c r="S14" s="81">
        <f t="shared" si="10"/>
        <v>0</v>
      </c>
    </row>
    <row r="15" spans="1:19">
      <c r="B15" s="538"/>
      <c r="C15" s="538"/>
      <c r="D15" s="538"/>
      <c r="E15" s="178"/>
      <c r="F15" s="179"/>
      <c r="G15" s="79">
        <f t="shared" si="0"/>
        <v>0</v>
      </c>
      <c r="H15" s="79">
        <f t="shared" si="1"/>
        <v>0</v>
      </c>
      <c r="I15" s="79">
        <f t="shared" si="2"/>
        <v>0</v>
      </c>
      <c r="J15" s="178"/>
      <c r="K15" s="80">
        <f t="shared" si="3"/>
        <v>0</v>
      </c>
      <c r="L15" s="178"/>
      <c r="M15" s="79">
        <f t="shared" si="4"/>
        <v>0</v>
      </c>
      <c r="N15" s="80">
        <f t="shared" si="5"/>
        <v>0</v>
      </c>
      <c r="O15" s="186">
        <f t="shared" si="6"/>
        <v>0</v>
      </c>
      <c r="P15" s="80">
        <f t="shared" si="7"/>
        <v>0</v>
      </c>
      <c r="Q15" s="79">
        <f t="shared" si="8"/>
        <v>0</v>
      </c>
      <c r="R15" s="80">
        <f t="shared" si="9"/>
        <v>0</v>
      </c>
      <c r="S15" s="81">
        <f t="shared" si="10"/>
        <v>0</v>
      </c>
    </row>
    <row r="16" spans="1:19">
      <c r="B16" s="577"/>
      <c r="C16" s="577"/>
      <c r="D16" s="577"/>
      <c r="E16" s="178"/>
      <c r="F16" s="179"/>
      <c r="G16" s="79">
        <f t="shared" si="0"/>
        <v>0</v>
      </c>
      <c r="H16" s="79">
        <f t="shared" si="1"/>
        <v>0</v>
      </c>
      <c r="I16" s="79">
        <f t="shared" si="2"/>
        <v>0</v>
      </c>
      <c r="J16" s="178"/>
      <c r="K16" s="80">
        <f t="shared" si="3"/>
        <v>0</v>
      </c>
      <c r="L16" s="178"/>
      <c r="M16" s="79">
        <f t="shared" si="4"/>
        <v>0</v>
      </c>
      <c r="N16" s="80">
        <f t="shared" si="5"/>
        <v>0</v>
      </c>
      <c r="O16" s="186">
        <f t="shared" si="6"/>
        <v>0</v>
      </c>
      <c r="P16" s="80">
        <f t="shared" si="7"/>
        <v>0</v>
      </c>
      <c r="Q16" s="79">
        <f t="shared" si="8"/>
        <v>0</v>
      </c>
      <c r="R16" s="80">
        <f t="shared" si="9"/>
        <v>0</v>
      </c>
      <c r="S16" s="81">
        <f t="shared" si="10"/>
        <v>0</v>
      </c>
    </row>
    <row r="17" spans="2:19">
      <c r="B17" s="538"/>
      <c r="C17" s="538"/>
      <c r="D17" s="538"/>
      <c r="E17" s="178"/>
      <c r="F17" s="179"/>
      <c r="G17" s="79">
        <f t="shared" si="0"/>
        <v>0</v>
      </c>
      <c r="H17" s="79">
        <f t="shared" si="1"/>
        <v>0</v>
      </c>
      <c r="I17" s="79">
        <f t="shared" si="2"/>
        <v>0</v>
      </c>
      <c r="J17" s="178"/>
      <c r="K17" s="80">
        <f t="shared" si="3"/>
        <v>0</v>
      </c>
      <c r="L17" s="178"/>
      <c r="M17" s="79">
        <f t="shared" si="4"/>
        <v>0</v>
      </c>
      <c r="N17" s="80">
        <f t="shared" si="5"/>
        <v>0</v>
      </c>
      <c r="O17" s="186">
        <f t="shared" si="6"/>
        <v>0</v>
      </c>
      <c r="P17" s="80">
        <f t="shared" si="7"/>
        <v>0</v>
      </c>
      <c r="Q17" s="79">
        <f t="shared" si="8"/>
        <v>0</v>
      </c>
      <c r="R17" s="80">
        <f t="shared" si="9"/>
        <v>0</v>
      </c>
      <c r="S17" s="81">
        <f t="shared" si="10"/>
        <v>0</v>
      </c>
    </row>
    <row r="18" spans="2:19">
      <c r="B18" s="538"/>
      <c r="C18" s="538"/>
      <c r="D18" s="538"/>
      <c r="E18" s="178"/>
      <c r="F18" s="179"/>
      <c r="G18" s="79">
        <f t="shared" si="0"/>
        <v>0</v>
      </c>
      <c r="H18" s="79">
        <f t="shared" si="1"/>
        <v>0</v>
      </c>
      <c r="I18" s="79">
        <f t="shared" si="2"/>
        <v>0</v>
      </c>
      <c r="J18" s="178"/>
      <c r="K18" s="80">
        <f t="shared" si="3"/>
        <v>0</v>
      </c>
      <c r="L18" s="178"/>
      <c r="M18" s="79">
        <f t="shared" si="4"/>
        <v>0</v>
      </c>
      <c r="N18" s="80">
        <f t="shared" si="5"/>
        <v>0</v>
      </c>
      <c r="O18" s="186">
        <f t="shared" si="6"/>
        <v>0</v>
      </c>
      <c r="P18" s="80">
        <f t="shared" si="7"/>
        <v>0</v>
      </c>
      <c r="Q18" s="79">
        <f t="shared" si="8"/>
        <v>0</v>
      </c>
      <c r="R18" s="80">
        <f t="shared" si="9"/>
        <v>0</v>
      </c>
      <c r="S18" s="81">
        <f t="shared" si="10"/>
        <v>0</v>
      </c>
    </row>
    <row r="19" spans="2:19">
      <c r="B19" s="538"/>
      <c r="C19" s="538"/>
      <c r="D19" s="538"/>
      <c r="E19" s="178"/>
      <c r="F19" s="179"/>
      <c r="G19" s="79">
        <f t="shared" si="0"/>
        <v>0</v>
      </c>
      <c r="H19" s="79">
        <f t="shared" si="1"/>
        <v>0</v>
      </c>
      <c r="I19" s="79">
        <f t="shared" si="2"/>
        <v>0</v>
      </c>
      <c r="J19" s="178"/>
      <c r="K19" s="80">
        <f t="shared" si="3"/>
        <v>0</v>
      </c>
      <c r="L19" s="178"/>
      <c r="M19" s="79">
        <f t="shared" si="4"/>
        <v>0</v>
      </c>
      <c r="N19" s="80">
        <f t="shared" si="5"/>
        <v>0</v>
      </c>
      <c r="O19" s="186">
        <f t="shared" si="6"/>
        <v>0</v>
      </c>
      <c r="P19" s="80">
        <f t="shared" si="7"/>
        <v>0</v>
      </c>
      <c r="Q19" s="79">
        <f t="shared" si="8"/>
        <v>0</v>
      </c>
      <c r="R19" s="80">
        <f t="shared" si="9"/>
        <v>0</v>
      </c>
      <c r="S19" s="81">
        <f t="shared" si="10"/>
        <v>0</v>
      </c>
    </row>
    <row r="20" spans="2:19">
      <c r="B20" s="538"/>
      <c r="C20" s="538"/>
      <c r="D20" s="538"/>
      <c r="E20" s="178"/>
      <c r="F20" s="179"/>
      <c r="G20" s="79">
        <f t="shared" si="0"/>
        <v>0</v>
      </c>
      <c r="H20" s="79">
        <f t="shared" si="1"/>
        <v>0</v>
      </c>
      <c r="I20" s="79">
        <f t="shared" si="2"/>
        <v>0</v>
      </c>
      <c r="J20" s="178"/>
      <c r="K20" s="80">
        <f t="shared" si="3"/>
        <v>0</v>
      </c>
      <c r="L20" s="178"/>
      <c r="M20" s="79">
        <f t="shared" si="4"/>
        <v>0</v>
      </c>
      <c r="N20" s="80">
        <f t="shared" si="5"/>
        <v>0</v>
      </c>
      <c r="O20" s="186">
        <f t="shared" si="6"/>
        <v>0</v>
      </c>
      <c r="P20" s="80">
        <f t="shared" si="7"/>
        <v>0</v>
      </c>
      <c r="Q20" s="79">
        <f t="shared" si="8"/>
        <v>0</v>
      </c>
      <c r="R20" s="80">
        <f t="shared" si="9"/>
        <v>0</v>
      </c>
      <c r="S20" s="81">
        <f t="shared" si="10"/>
        <v>0</v>
      </c>
    </row>
    <row r="21" spans="2:19">
      <c r="B21" s="538"/>
      <c r="C21" s="538"/>
      <c r="D21" s="538"/>
      <c r="E21" s="178"/>
      <c r="F21" s="179"/>
      <c r="G21" s="79">
        <f t="shared" si="0"/>
        <v>0</v>
      </c>
      <c r="H21" s="79">
        <f t="shared" si="1"/>
        <v>0</v>
      </c>
      <c r="I21" s="79">
        <f t="shared" si="2"/>
        <v>0</v>
      </c>
      <c r="J21" s="178"/>
      <c r="K21" s="80">
        <f t="shared" si="3"/>
        <v>0</v>
      </c>
      <c r="L21" s="178"/>
      <c r="M21" s="79">
        <f t="shared" si="4"/>
        <v>0</v>
      </c>
      <c r="N21" s="80">
        <f t="shared" si="5"/>
        <v>0</v>
      </c>
      <c r="O21" s="186">
        <f t="shared" si="6"/>
        <v>0</v>
      </c>
      <c r="P21" s="80">
        <f t="shared" si="7"/>
        <v>0</v>
      </c>
      <c r="Q21" s="79">
        <f t="shared" si="8"/>
        <v>0</v>
      </c>
      <c r="R21" s="80">
        <f t="shared" si="9"/>
        <v>0</v>
      </c>
      <c r="S21" s="81">
        <f t="shared" si="10"/>
        <v>0</v>
      </c>
    </row>
    <row r="22" spans="2:19">
      <c r="B22" s="538"/>
      <c r="C22" s="538"/>
      <c r="D22" s="538"/>
      <c r="E22" s="178"/>
      <c r="F22" s="179"/>
      <c r="G22" s="79">
        <f t="shared" si="0"/>
        <v>0</v>
      </c>
      <c r="H22" s="79">
        <f t="shared" si="1"/>
        <v>0</v>
      </c>
      <c r="I22" s="79">
        <f t="shared" si="2"/>
        <v>0</v>
      </c>
      <c r="J22" s="178"/>
      <c r="K22" s="80">
        <f t="shared" si="3"/>
        <v>0</v>
      </c>
      <c r="L22" s="178"/>
      <c r="M22" s="79">
        <f t="shared" si="4"/>
        <v>0</v>
      </c>
      <c r="N22" s="80">
        <f t="shared" si="5"/>
        <v>0</v>
      </c>
      <c r="O22" s="186">
        <f t="shared" si="6"/>
        <v>0</v>
      </c>
      <c r="P22" s="80">
        <f t="shared" si="7"/>
        <v>0</v>
      </c>
      <c r="Q22" s="79">
        <f t="shared" si="8"/>
        <v>0</v>
      </c>
      <c r="R22" s="80">
        <f t="shared" si="9"/>
        <v>0</v>
      </c>
      <c r="S22" s="81">
        <f t="shared" si="10"/>
        <v>0</v>
      </c>
    </row>
    <row r="23" spans="2:19">
      <c r="B23" s="538"/>
      <c r="C23" s="538"/>
      <c r="D23" s="538"/>
      <c r="E23" s="178"/>
      <c r="F23" s="179"/>
      <c r="G23" s="79">
        <f t="shared" si="0"/>
        <v>0</v>
      </c>
      <c r="H23" s="79">
        <f t="shared" si="1"/>
        <v>0</v>
      </c>
      <c r="I23" s="79">
        <f t="shared" si="2"/>
        <v>0</v>
      </c>
      <c r="J23" s="178"/>
      <c r="K23" s="80">
        <f t="shared" si="3"/>
        <v>0</v>
      </c>
      <c r="L23" s="178"/>
      <c r="M23" s="79">
        <f t="shared" si="4"/>
        <v>0</v>
      </c>
      <c r="N23" s="80">
        <f t="shared" si="5"/>
        <v>0</v>
      </c>
      <c r="O23" s="186">
        <f t="shared" si="6"/>
        <v>0</v>
      </c>
      <c r="P23" s="80">
        <f t="shared" si="7"/>
        <v>0</v>
      </c>
      <c r="Q23" s="79">
        <f t="shared" si="8"/>
        <v>0</v>
      </c>
      <c r="R23" s="80">
        <f t="shared" si="9"/>
        <v>0</v>
      </c>
      <c r="S23" s="81">
        <f t="shared" si="10"/>
        <v>0</v>
      </c>
    </row>
    <row r="24" spans="2:19">
      <c r="B24" s="538"/>
      <c r="C24" s="538"/>
      <c r="D24" s="538"/>
      <c r="E24" s="178"/>
      <c r="F24" s="179"/>
      <c r="G24" s="79">
        <f t="shared" si="0"/>
        <v>0</v>
      </c>
      <c r="H24" s="79">
        <f t="shared" si="1"/>
        <v>0</v>
      </c>
      <c r="I24" s="79">
        <f t="shared" si="2"/>
        <v>0</v>
      </c>
      <c r="J24" s="178"/>
      <c r="K24" s="80">
        <f t="shared" si="3"/>
        <v>0</v>
      </c>
      <c r="L24" s="178"/>
      <c r="M24" s="79">
        <f t="shared" si="4"/>
        <v>0</v>
      </c>
      <c r="N24" s="80">
        <f t="shared" si="5"/>
        <v>0</v>
      </c>
      <c r="O24" s="186">
        <f t="shared" si="6"/>
        <v>0</v>
      </c>
      <c r="P24" s="80">
        <f t="shared" si="7"/>
        <v>0</v>
      </c>
      <c r="Q24" s="79">
        <f t="shared" si="8"/>
        <v>0</v>
      </c>
      <c r="R24" s="80">
        <f t="shared" si="9"/>
        <v>0</v>
      </c>
      <c r="S24" s="81">
        <f t="shared" si="10"/>
        <v>0</v>
      </c>
    </row>
    <row r="25" spans="2:19">
      <c r="B25" s="538"/>
      <c r="C25" s="538"/>
      <c r="D25" s="538"/>
      <c r="E25" s="178"/>
      <c r="F25" s="179"/>
      <c r="G25" s="79">
        <f t="shared" si="0"/>
        <v>0</v>
      </c>
      <c r="H25" s="79">
        <f t="shared" si="1"/>
        <v>0</v>
      </c>
      <c r="I25" s="79">
        <f t="shared" si="2"/>
        <v>0</v>
      </c>
      <c r="J25" s="178"/>
      <c r="K25" s="80">
        <f t="shared" si="3"/>
        <v>0</v>
      </c>
      <c r="L25" s="178"/>
      <c r="M25" s="79">
        <f t="shared" si="4"/>
        <v>0</v>
      </c>
      <c r="N25" s="80">
        <f t="shared" si="5"/>
        <v>0</v>
      </c>
      <c r="O25" s="186">
        <f t="shared" si="6"/>
        <v>0</v>
      </c>
      <c r="P25" s="80">
        <f t="shared" si="7"/>
        <v>0</v>
      </c>
      <c r="Q25" s="79">
        <f t="shared" si="8"/>
        <v>0</v>
      </c>
      <c r="R25" s="80">
        <f t="shared" si="9"/>
        <v>0</v>
      </c>
      <c r="S25" s="81">
        <f t="shared" si="10"/>
        <v>0</v>
      </c>
    </row>
    <row r="26" spans="2:19">
      <c r="B26" s="538"/>
      <c r="C26" s="538"/>
      <c r="D26" s="538"/>
      <c r="E26" s="178"/>
      <c r="F26" s="179"/>
      <c r="G26" s="79">
        <f t="shared" si="0"/>
        <v>0</v>
      </c>
      <c r="H26" s="79">
        <f t="shared" si="1"/>
        <v>0</v>
      </c>
      <c r="I26" s="79">
        <f t="shared" si="2"/>
        <v>0</v>
      </c>
      <c r="J26" s="178"/>
      <c r="K26" s="80">
        <f t="shared" si="3"/>
        <v>0</v>
      </c>
      <c r="L26" s="178"/>
      <c r="M26" s="79">
        <f t="shared" si="4"/>
        <v>0</v>
      </c>
      <c r="N26" s="80">
        <f t="shared" si="5"/>
        <v>0</v>
      </c>
      <c r="O26" s="186">
        <f t="shared" si="6"/>
        <v>0</v>
      </c>
      <c r="P26" s="80">
        <f t="shared" si="7"/>
        <v>0</v>
      </c>
      <c r="Q26" s="79">
        <f t="shared" si="8"/>
        <v>0</v>
      </c>
      <c r="R26" s="80">
        <f t="shared" si="9"/>
        <v>0</v>
      </c>
      <c r="S26" s="81">
        <f t="shared" si="10"/>
        <v>0</v>
      </c>
    </row>
    <row r="27" spans="2:19">
      <c r="B27" s="538"/>
      <c r="C27" s="538"/>
      <c r="D27" s="538"/>
      <c r="E27" s="178"/>
      <c r="F27" s="179"/>
      <c r="G27" s="79">
        <f t="shared" si="0"/>
        <v>0</v>
      </c>
      <c r="H27" s="79">
        <f t="shared" si="1"/>
        <v>0</v>
      </c>
      <c r="I27" s="79">
        <f t="shared" si="2"/>
        <v>0</v>
      </c>
      <c r="J27" s="178"/>
      <c r="K27" s="80">
        <f t="shared" si="3"/>
        <v>0</v>
      </c>
      <c r="L27" s="178"/>
      <c r="M27" s="79">
        <f t="shared" si="4"/>
        <v>0</v>
      </c>
      <c r="N27" s="80">
        <f t="shared" si="5"/>
        <v>0</v>
      </c>
      <c r="O27" s="186">
        <f t="shared" si="6"/>
        <v>0</v>
      </c>
      <c r="P27" s="80">
        <f t="shared" si="7"/>
        <v>0</v>
      </c>
      <c r="Q27" s="79">
        <f t="shared" si="8"/>
        <v>0</v>
      </c>
      <c r="R27" s="80">
        <f t="shared" si="9"/>
        <v>0</v>
      </c>
      <c r="S27" s="81">
        <f t="shared" si="10"/>
        <v>0</v>
      </c>
    </row>
    <row r="28" spans="2:19">
      <c r="B28" s="538"/>
      <c r="C28" s="538"/>
      <c r="D28" s="538"/>
      <c r="E28" s="178"/>
      <c r="F28" s="179"/>
      <c r="G28" s="79">
        <f t="shared" si="0"/>
        <v>0</v>
      </c>
      <c r="H28" s="79">
        <f t="shared" si="1"/>
        <v>0</v>
      </c>
      <c r="I28" s="79">
        <f t="shared" si="2"/>
        <v>0</v>
      </c>
      <c r="J28" s="178"/>
      <c r="K28" s="80">
        <f t="shared" si="3"/>
        <v>0</v>
      </c>
      <c r="L28" s="178"/>
      <c r="M28" s="79">
        <f t="shared" si="4"/>
        <v>0</v>
      </c>
      <c r="N28" s="80">
        <f t="shared" si="5"/>
        <v>0</v>
      </c>
      <c r="O28" s="186">
        <f t="shared" si="6"/>
        <v>0</v>
      </c>
      <c r="P28" s="80">
        <f t="shared" si="7"/>
        <v>0</v>
      </c>
      <c r="Q28" s="79">
        <f t="shared" si="8"/>
        <v>0</v>
      </c>
      <c r="R28" s="80">
        <f t="shared" si="9"/>
        <v>0</v>
      </c>
      <c r="S28" s="81">
        <f t="shared" si="10"/>
        <v>0</v>
      </c>
    </row>
    <row r="29" spans="2:19">
      <c r="B29" s="538"/>
      <c r="C29" s="538"/>
      <c r="D29" s="538"/>
      <c r="E29" s="178"/>
      <c r="F29" s="179"/>
      <c r="G29" s="79">
        <f t="shared" si="0"/>
        <v>0</v>
      </c>
      <c r="H29" s="79">
        <f t="shared" si="1"/>
        <v>0</v>
      </c>
      <c r="I29" s="79">
        <f t="shared" si="2"/>
        <v>0</v>
      </c>
      <c r="J29" s="178"/>
      <c r="K29" s="80">
        <f t="shared" si="3"/>
        <v>0</v>
      </c>
      <c r="L29" s="178"/>
      <c r="M29" s="79">
        <f t="shared" si="4"/>
        <v>0</v>
      </c>
      <c r="N29" s="80">
        <f t="shared" si="5"/>
        <v>0</v>
      </c>
      <c r="O29" s="186">
        <f t="shared" si="6"/>
        <v>0</v>
      </c>
      <c r="P29" s="80">
        <f t="shared" si="7"/>
        <v>0</v>
      </c>
      <c r="Q29" s="79">
        <f t="shared" si="8"/>
        <v>0</v>
      </c>
      <c r="R29" s="80">
        <f t="shared" si="9"/>
        <v>0</v>
      </c>
      <c r="S29" s="81">
        <f t="shared" si="10"/>
        <v>0</v>
      </c>
    </row>
    <row r="30" spans="2:19">
      <c r="B30" s="538"/>
      <c r="C30" s="538"/>
      <c r="D30" s="538"/>
      <c r="E30" s="178"/>
      <c r="F30" s="179"/>
      <c r="G30" s="79">
        <f t="shared" si="0"/>
        <v>0</v>
      </c>
      <c r="H30" s="79">
        <f t="shared" si="1"/>
        <v>0</v>
      </c>
      <c r="I30" s="79">
        <f t="shared" si="2"/>
        <v>0</v>
      </c>
      <c r="J30" s="178"/>
      <c r="K30" s="80">
        <f t="shared" si="3"/>
        <v>0</v>
      </c>
      <c r="L30" s="178"/>
      <c r="M30" s="79">
        <f t="shared" si="4"/>
        <v>0</v>
      </c>
      <c r="N30" s="80">
        <f t="shared" si="5"/>
        <v>0</v>
      </c>
      <c r="O30" s="186">
        <f t="shared" si="6"/>
        <v>0</v>
      </c>
      <c r="P30" s="80">
        <f t="shared" si="7"/>
        <v>0</v>
      </c>
      <c r="Q30" s="79">
        <f t="shared" si="8"/>
        <v>0</v>
      </c>
      <c r="R30" s="80">
        <f t="shared" si="9"/>
        <v>0</v>
      </c>
      <c r="S30" s="81">
        <f t="shared" si="10"/>
        <v>0</v>
      </c>
    </row>
    <row r="31" spans="2:19">
      <c r="B31" s="538"/>
      <c r="C31" s="538"/>
      <c r="D31" s="538"/>
      <c r="E31" s="178"/>
      <c r="F31" s="179"/>
      <c r="G31" s="79">
        <f t="shared" si="0"/>
        <v>0</v>
      </c>
      <c r="H31" s="79">
        <f t="shared" si="1"/>
        <v>0</v>
      </c>
      <c r="I31" s="79">
        <f t="shared" si="2"/>
        <v>0</v>
      </c>
      <c r="J31" s="178"/>
      <c r="K31" s="80">
        <f t="shared" si="3"/>
        <v>0</v>
      </c>
      <c r="L31" s="178"/>
      <c r="M31" s="79">
        <f t="shared" si="4"/>
        <v>0</v>
      </c>
      <c r="N31" s="80">
        <f t="shared" si="5"/>
        <v>0</v>
      </c>
      <c r="O31" s="186">
        <f t="shared" si="6"/>
        <v>0</v>
      </c>
      <c r="P31" s="80">
        <f t="shared" si="7"/>
        <v>0</v>
      </c>
      <c r="Q31" s="79">
        <f t="shared" si="8"/>
        <v>0</v>
      </c>
      <c r="R31" s="80">
        <f t="shared" si="9"/>
        <v>0</v>
      </c>
      <c r="S31" s="81">
        <f t="shared" si="10"/>
        <v>0</v>
      </c>
    </row>
    <row r="32" spans="2:19">
      <c r="B32" s="538"/>
      <c r="C32" s="538"/>
      <c r="D32" s="538"/>
      <c r="E32" s="178"/>
      <c r="F32" s="179"/>
      <c r="G32" s="79">
        <f t="shared" si="0"/>
        <v>0</v>
      </c>
      <c r="H32" s="79">
        <f t="shared" si="1"/>
        <v>0</v>
      </c>
      <c r="I32" s="79">
        <f t="shared" si="2"/>
        <v>0</v>
      </c>
      <c r="J32" s="178"/>
      <c r="K32" s="80">
        <f t="shared" si="3"/>
        <v>0</v>
      </c>
      <c r="L32" s="178"/>
      <c r="M32" s="79">
        <f t="shared" si="4"/>
        <v>0</v>
      </c>
      <c r="N32" s="80">
        <f t="shared" si="5"/>
        <v>0</v>
      </c>
      <c r="O32" s="186">
        <f t="shared" si="6"/>
        <v>0</v>
      </c>
      <c r="P32" s="80">
        <f t="shared" si="7"/>
        <v>0</v>
      </c>
      <c r="Q32" s="79">
        <f t="shared" si="8"/>
        <v>0</v>
      </c>
      <c r="R32" s="80">
        <f t="shared" si="9"/>
        <v>0</v>
      </c>
      <c r="S32" s="81">
        <f t="shared" si="10"/>
        <v>0</v>
      </c>
    </row>
    <row r="33" spans="2:19">
      <c r="B33" s="538"/>
      <c r="C33" s="538"/>
      <c r="D33" s="538"/>
      <c r="E33" s="178"/>
      <c r="F33" s="179"/>
      <c r="G33" s="79">
        <f t="shared" si="0"/>
        <v>0</v>
      </c>
      <c r="H33" s="79">
        <f t="shared" si="1"/>
        <v>0</v>
      </c>
      <c r="I33" s="79">
        <f t="shared" si="2"/>
        <v>0</v>
      </c>
      <c r="J33" s="178"/>
      <c r="K33" s="80">
        <f t="shared" si="3"/>
        <v>0</v>
      </c>
      <c r="L33" s="178"/>
      <c r="M33" s="79">
        <f t="shared" si="4"/>
        <v>0</v>
      </c>
      <c r="N33" s="80">
        <f t="shared" si="5"/>
        <v>0</v>
      </c>
      <c r="O33" s="186">
        <f t="shared" si="6"/>
        <v>0</v>
      </c>
      <c r="P33" s="80">
        <f t="shared" si="7"/>
        <v>0</v>
      </c>
      <c r="Q33" s="79">
        <f t="shared" si="8"/>
        <v>0</v>
      </c>
      <c r="R33" s="80">
        <f t="shared" si="9"/>
        <v>0</v>
      </c>
      <c r="S33" s="81">
        <f t="shared" si="10"/>
        <v>0</v>
      </c>
    </row>
    <row r="34" spans="2:19">
      <c r="B34" s="538"/>
      <c r="C34" s="538"/>
      <c r="D34" s="538"/>
      <c r="E34" s="178"/>
      <c r="F34" s="179"/>
      <c r="G34" s="79">
        <f t="shared" si="0"/>
        <v>0</v>
      </c>
      <c r="H34" s="79">
        <f t="shared" si="1"/>
        <v>0</v>
      </c>
      <c r="I34" s="79">
        <f t="shared" si="2"/>
        <v>0</v>
      </c>
      <c r="J34" s="178"/>
      <c r="K34" s="80">
        <f t="shared" si="3"/>
        <v>0</v>
      </c>
      <c r="L34" s="178"/>
      <c r="M34" s="79">
        <f t="shared" si="4"/>
        <v>0</v>
      </c>
      <c r="N34" s="80">
        <f t="shared" si="5"/>
        <v>0</v>
      </c>
      <c r="O34" s="186">
        <f t="shared" si="6"/>
        <v>0</v>
      </c>
      <c r="P34" s="80">
        <f t="shared" si="7"/>
        <v>0</v>
      </c>
      <c r="Q34" s="79">
        <f t="shared" si="8"/>
        <v>0</v>
      </c>
      <c r="R34" s="80">
        <f t="shared" si="9"/>
        <v>0</v>
      </c>
      <c r="S34" s="81">
        <f t="shared" si="10"/>
        <v>0</v>
      </c>
    </row>
    <row r="35" spans="2:19">
      <c r="B35" s="538"/>
      <c r="C35" s="538"/>
      <c r="D35" s="538"/>
      <c r="E35" s="178"/>
      <c r="F35" s="179"/>
      <c r="G35" s="79">
        <f t="shared" si="0"/>
        <v>0</v>
      </c>
      <c r="H35" s="79">
        <f t="shared" si="1"/>
        <v>0</v>
      </c>
      <c r="I35" s="79">
        <f t="shared" si="2"/>
        <v>0</v>
      </c>
      <c r="J35" s="178"/>
      <c r="K35" s="80">
        <f t="shared" si="3"/>
        <v>0</v>
      </c>
      <c r="L35" s="178"/>
      <c r="M35" s="79">
        <f t="shared" si="4"/>
        <v>0</v>
      </c>
      <c r="N35" s="80">
        <f t="shared" si="5"/>
        <v>0</v>
      </c>
      <c r="O35" s="186">
        <f t="shared" si="6"/>
        <v>0</v>
      </c>
      <c r="P35" s="80">
        <f t="shared" si="7"/>
        <v>0</v>
      </c>
      <c r="Q35" s="79">
        <f t="shared" si="8"/>
        <v>0</v>
      </c>
      <c r="R35" s="80">
        <f t="shared" si="9"/>
        <v>0</v>
      </c>
      <c r="S35" s="81">
        <f t="shared" si="10"/>
        <v>0</v>
      </c>
    </row>
    <row r="36" spans="2:19">
      <c r="B36" s="538"/>
      <c r="C36" s="538"/>
      <c r="D36" s="538"/>
      <c r="E36" s="178"/>
      <c r="F36" s="179"/>
      <c r="G36" s="79">
        <f t="shared" si="0"/>
        <v>0</v>
      </c>
      <c r="H36" s="79">
        <f t="shared" si="1"/>
        <v>0</v>
      </c>
      <c r="I36" s="79">
        <f t="shared" si="2"/>
        <v>0</v>
      </c>
      <c r="J36" s="178"/>
      <c r="K36" s="80">
        <f t="shared" si="3"/>
        <v>0</v>
      </c>
      <c r="L36" s="178"/>
      <c r="M36" s="79">
        <f t="shared" si="4"/>
        <v>0</v>
      </c>
      <c r="N36" s="80">
        <f t="shared" si="5"/>
        <v>0</v>
      </c>
      <c r="O36" s="186">
        <f t="shared" si="6"/>
        <v>0</v>
      </c>
      <c r="P36" s="80">
        <f t="shared" si="7"/>
        <v>0</v>
      </c>
      <c r="Q36" s="79">
        <f t="shared" si="8"/>
        <v>0</v>
      </c>
      <c r="R36" s="80">
        <f t="shared" si="9"/>
        <v>0</v>
      </c>
      <c r="S36" s="81">
        <f t="shared" si="10"/>
        <v>0</v>
      </c>
    </row>
    <row r="37" spans="2:19">
      <c r="B37" s="538"/>
      <c r="C37" s="538"/>
      <c r="D37" s="538"/>
      <c r="E37" s="178"/>
      <c r="F37" s="179"/>
      <c r="G37" s="79">
        <f t="shared" si="0"/>
        <v>0</v>
      </c>
      <c r="H37" s="79">
        <f t="shared" si="1"/>
        <v>0</v>
      </c>
      <c r="I37" s="79">
        <f t="shared" si="2"/>
        <v>0</v>
      </c>
      <c r="J37" s="178"/>
      <c r="K37" s="80">
        <f t="shared" si="3"/>
        <v>0</v>
      </c>
      <c r="L37" s="178"/>
      <c r="M37" s="79">
        <f t="shared" si="4"/>
        <v>0</v>
      </c>
      <c r="N37" s="80">
        <f t="shared" si="5"/>
        <v>0</v>
      </c>
      <c r="O37" s="186">
        <f t="shared" si="6"/>
        <v>0</v>
      </c>
      <c r="P37" s="80">
        <f t="shared" si="7"/>
        <v>0</v>
      </c>
      <c r="Q37" s="79">
        <f t="shared" si="8"/>
        <v>0</v>
      </c>
      <c r="R37" s="80">
        <f t="shared" si="9"/>
        <v>0</v>
      </c>
      <c r="S37" s="81">
        <f t="shared" si="10"/>
        <v>0</v>
      </c>
    </row>
    <row r="38" spans="2:19">
      <c r="B38" s="538"/>
      <c r="C38" s="538"/>
      <c r="D38" s="538"/>
      <c r="E38" s="178"/>
      <c r="F38" s="179"/>
      <c r="G38" s="79">
        <f t="shared" si="0"/>
        <v>0</v>
      </c>
      <c r="H38" s="79">
        <f t="shared" si="1"/>
        <v>0</v>
      </c>
      <c r="I38" s="79">
        <f t="shared" si="2"/>
        <v>0</v>
      </c>
      <c r="J38" s="178"/>
      <c r="K38" s="80">
        <f t="shared" si="3"/>
        <v>0</v>
      </c>
      <c r="L38" s="178"/>
      <c r="M38" s="79">
        <f t="shared" si="4"/>
        <v>0</v>
      </c>
      <c r="N38" s="80">
        <f t="shared" si="5"/>
        <v>0</v>
      </c>
      <c r="O38" s="186">
        <f t="shared" si="6"/>
        <v>0</v>
      </c>
      <c r="P38" s="80">
        <f t="shared" si="7"/>
        <v>0</v>
      </c>
      <c r="Q38" s="79">
        <f t="shared" si="8"/>
        <v>0</v>
      </c>
      <c r="R38" s="80">
        <f t="shared" si="9"/>
        <v>0</v>
      </c>
      <c r="S38" s="81">
        <f t="shared" si="10"/>
        <v>0</v>
      </c>
    </row>
    <row r="39" spans="2:19">
      <c r="B39" s="538"/>
      <c r="C39" s="538"/>
      <c r="D39" s="538"/>
      <c r="E39" s="178"/>
      <c r="F39" s="179"/>
      <c r="G39" s="79">
        <f t="shared" si="0"/>
        <v>0</v>
      </c>
      <c r="H39" s="79">
        <f t="shared" si="1"/>
        <v>0</v>
      </c>
      <c r="I39" s="79">
        <f t="shared" si="2"/>
        <v>0</v>
      </c>
      <c r="J39" s="178"/>
      <c r="K39" s="80">
        <f t="shared" si="3"/>
        <v>0</v>
      </c>
      <c r="L39" s="178"/>
      <c r="M39" s="79">
        <f t="shared" si="4"/>
        <v>0</v>
      </c>
      <c r="N39" s="80">
        <f t="shared" si="5"/>
        <v>0</v>
      </c>
      <c r="O39" s="186">
        <f t="shared" si="6"/>
        <v>0</v>
      </c>
      <c r="P39" s="80">
        <f t="shared" si="7"/>
        <v>0</v>
      </c>
      <c r="Q39" s="79">
        <f t="shared" si="8"/>
        <v>0</v>
      </c>
      <c r="R39" s="80">
        <f t="shared" si="9"/>
        <v>0</v>
      </c>
      <c r="S39" s="81">
        <f t="shared" si="10"/>
        <v>0</v>
      </c>
    </row>
    <row r="40" spans="2:19">
      <c r="B40" s="538"/>
      <c r="C40" s="538"/>
      <c r="D40" s="538"/>
      <c r="E40" s="178"/>
      <c r="F40" s="179"/>
      <c r="G40" s="79">
        <f t="shared" si="0"/>
        <v>0</v>
      </c>
      <c r="H40" s="79">
        <f t="shared" si="1"/>
        <v>0</v>
      </c>
      <c r="I40" s="79">
        <f t="shared" si="2"/>
        <v>0</v>
      </c>
      <c r="J40" s="178"/>
      <c r="K40" s="80">
        <f t="shared" si="3"/>
        <v>0</v>
      </c>
      <c r="L40" s="178"/>
      <c r="M40" s="79">
        <f t="shared" si="4"/>
        <v>0</v>
      </c>
      <c r="N40" s="80">
        <f t="shared" si="5"/>
        <v>0</v>
      </c>
      <c r="O40" s="186">
        <f t="shared" si="6"/>
        <v>0</v>
      </c>
      <c r="P40" s="80">
        <f t="shared" si="7"/>
        <v>0</v>
      </c>
      <c r="Q40" s="79">
        <f t="shared" si="8"/>
        <v>0</v>
      </c>
      <c r="R40" s="80">
        <f t="shared" si="9"/>
        <v>0</v>
      </c>
      <c r="S40" s="81">
        <f t="shared" si="10"/>
        <v>0</v>
      </c>
    </row>
    <row r="41" spans="2:19">
      <c r="B41" s="538"/>
      <c r="C41" s="538"/>
      <c r="D41" s="538"/>
      <c r="E41" s="178"/>
      <c r="F41" s="179"/>
      <c r="G41" s="79">
        <f t="shared" si="0"/>
        <v>0</v>
      </c>
      <c r="H41" s="79">
        <f t="shared" si="1"/>
        <v>0</v>
      </c>
      <c r="I41" s="79">
        <f t="shared" si="2"/>
        <v>0</v>
      </c>
      <c r="J41" s="178"/>
      <c r="K41" s="80">
        <f t="shared" si="3"/>
        <v>0</v>
      </c>
      <c r="L41" s="178"/>
      <c r="M41" s="79">
        <f t="shared" si="4"/>
        <v>0</v>
      </c>
      <c r="N41" s="80">
        <f t="shared" si="5"/>
        <v>0</v>
      </c>
      <c r="O41" s="186">
        <f t="shared" si="6"/>
        <v>0</v>
      </c>
      <c r="P41" s="80">
        <f t="shared" si="7"/>
        <v>0</v>
      </c>
      <c r="Q41" s="79">
        <f t="shared" si="8"/>
        <v>0</v>
      </c>
      <c r="R41" s="80">
        <f t="shared" si="9"/>
        <v>0</v>
      </c>
      <c r="S41" s="81">
        <f t="shared" si="10"/>
        <v>0</v>
      </c>
    </row>
    <row r="42" spans="2:19">
      <c r="B42" s="538"/>
      <c r="C42" s="538"/>
      <c r="D42" s="538"/>
      <c r="E42" s="178"/>
      <c r="F42" s="179"/>
      <c r="G42" s="79">
        <f t="shared" si="0"/>
        <v>0</v>
      </c>
      <c r="H42" s="79">
        <f t="shared" si="1"/>
        <v>0</v>
      </c>
      <c r="I42" s="79">
        <f t="shared" si="2"/>
        <v>0</v>
      </c>
      <c r="J42" s="178"/>
      <c r="K42" s="80">
        <f t="shared" si="3"/>
        <v>0</v>
      </c>
      <c r="L42" s="178"/>
      <c r="M42" s="79">
        <f t="shared" si="4"/>
        <v>0</v>
      </c>
      <c r="N42" s="80">
        <f t="shared" si="5"/>
        <v>0</v>
      </c>
      <c r="O42" s="186">
        <f t="shared" si="6"/>
        <v>0</v>
      </c>
      <c r="P42" s="80">
        <f t="shared" si="7"/>
        <v>0</v>
      </c>
      <c r="Q42" s="79">
        <f t="shared" si="8"/>
        <v>0</v>
      </c>
      <c r="R42" s="80">
        <f t="shared" si="9"/>
        <v>0</v>
      </c>
      <c r="S42" s="81">
        <f t="shared" si="10"/>
        <v>0</v>
      </c>
    </row>
    <row r="43" spans="2:19">
      <c r="B43" s="538"/>
      <c r="C43" s="538"/>
      <c r="D43" s="538"/>
      <c r="E43" s="178"/>
      <c r="F43" s="179"/>
      <c r="G43" s="79">
        <f t="shared" si="0"/>
        <v>0</v>
      </c>
      <c r="H43" s="79">
        <f t="shared" si="1"/>
        <v>0</v>
      </c>
      <c r="I43" s="79">
        <f t="shared" si="2"/>
        <v>0</v>
      </c>
      <c r="J43" s="178"/>
      <c r="K43" s="80">
        <f t="shared" si="3"/>
        <v>0</v>
      </c>
      <c r="L43" s="178"/>
      <c r="M43" s="79">
        <f t="shared" si="4"/>
        <v>0</v>
      </c>
      <c r="N43" s="80">
        <f t="shared" si="5"/>
        <v>0</v>
      </c>
      <c r="O43" s="186">
        <f t="shared" si="6"/>
        <v>0</v>
      </c>
      <c r="P43" s="80">
        <f t="shared" si="7"/>
        <v>0</v>
      </c>
      <c r="Q43" s="79">
        <f t="shared" si="8"/>
        <v>0</v>
      </c>
      <c r="R43" s="80">
        <f t="shared" si="9"/>
        <v>0</v>
      </c>
      <c r="S43" s="81">
        <f t="shared" si="10"/>
        <v>0</v>
      </c>
    </row>
    <row r="44" spans="2:19">
      <c r="B44" s="538"/>
      <c r="C44" s="538"/>
      <c r="D44" s="538"/>
      <c r="E44" s="178"/>
      <c r="F44" s="179"/>
      <c r="G44" s="79">
        <f t="shared" si="0"/>
        <v>0</v>
      </c>
      <c r="H44" s="79">
        <f t="shared" si="1"/>
        <v>0</v>
      </c>
      <c r="I44" s="79">
        <f t="shared" si="2"/>
        <v>0</v>
      </c>
      <c r="J44" s="178"/>
      <c r="K44" s="80">
        <f t="shared" si="3"/>
        <v>0</v>
      </c>
      <c r="L44" s="178"/>
      <c r="M44" s="79">
        <f t="shared" si="4"/>
        <v>0</v>
      </c>
      <c r="N44" s="80">
        <f t="shared" si="5"/>
        <v>0</v>
      </c>
      <c r="O44" s="186">
        <f t="shared" si="6"/>
        <v>0</v>
      </c>
      <c r="P44" s="80">
        <f t="shared" si="7"/>
        <v>0</v>
      </c>
      <c r="Q44" s="79">
        <f t="shared" si="8"/>
        <v>0</v>
      </c>
      <c r="R44" s="80">
        <f t="shared" si="9"/>
        <v>0</v>
      </c>
      <c r="S44" s="81">
        <f t="shared" si="10"/>
        <v>0</v>
      </c>
    </row>
    <row r="45" spans="2:19">
      <c r="B45" s="538"/>
      <c r="C45" s="538"/>
      <c r="D45" s="538"/>
      <c r="E45" s="178"/>
      <c r="F45" s="179"/>
      <c r="G45" s="79">
        <f t="shared" si="0"/>
        <v>0</v>
      </c>
      <c r="H45" s="79">
        <f t="shared" si="1"/>
        <v>0</v>
      </c>
      <c r="I45" s="79">
        <f t="shared" si="2"/>
        <v>0</v>
      </c>
      <c r="J45" s="178"/>
      <c r="K45" s="80">
        <f t="shared" si="3"/>
        <v>0</v>
      </c>
      <c r="L45" s="178"/>
      <c r="M45" s="79">
        <f t="shared" si="4"/>
        <v>0</v>
      </c>
      <c r="N45" s="80">
        <f t="shared" si="5"/>
        <v>0</v>
      </c>
      <c r="O45" s="186">
        <f t="shared" si="6"/>
        <v>0</v>
      </c>
      <c r="P45" s="80">
        <f t="shared" si="7"/>
        <v>0</v>
      </c>
      <c r="Q45" s="79">
        <f t="shared" si="8"/>
        <v>0</v>
      </c>
      <c r="R45" s="80">
        <f t="shared" si="9"/>
        <v>0</v>
      </c>
      <c r="S45" s="81">
        <f t="shared" si="10"/>
        <v>0</v>
      </c>
    </row>
    <row r="46" spans="2:19">
      <c r="B46" s="538"/>
      <c r="C46" s="538"/>
      <c r="D46" s="538"/>
      <c r="E46" s="178"/>
      <c r="F46" s="179"/>
      <c r="G46" s="79">
        <f t="shared" si="0"/>
        <v>0</v>
      </c>
      <c r="H46" s="79">
        <f t="shared" si="1"/>
        <v>0</v>
      </c>
      <c r="I46" s="79">
        <f t="shared" si="2"/>
        <v>0</v>
      </c>
      <c r="J46" s="178"/>
      <c r="K46" s="80">
        <f t="shared" si="3"/>
        <v>0</v>
      </c>
      <c r="L46" s="178"/>
      <c r="M46" s="79">
        <f t="shared" si="4"/>
        <v>0</v>
      </c>
      <c r="N46" s="80">
        <f t="shared" si="5"/>
        <v>0</v>
      </c>
      <c r="O46" s="186">
        <f t="shared" si="6"/>
        <v>0</v>
      </c>
      <c r="P46" s="80">
        <f t="shared" si="7"/>
        <v>0</v>
      </c>
      <c r="Q46" s="79">
        <f t="shared" si="8"/>
        <v>0</v>
      </c>
      <c r="R46" s="80">
        <f t="shared" si="9"/>
        <v>0</v>
      </c>
      <c r="S46" s="81">
        <f t="shared" si="10"/>
        <v>0</v>
      </c>
    </row>
    <row r="47" spans="2:19">
      <c r="B47" s="538"/>
      <c r="C47" s="538"/>
      <c r="D47" s="538"/>
      <c r="E47" s="178"/>
      <c r="F47" s="179"/>
      <c r="G47" s="79">
        <f t="shared" si="0"/>
        <v>0</v>
      </c>
      <c r="H47" s="79">
        <f t="shared" si="1"/>
        <v>0</v>
      </c>
      <c r="I47" s="79">
        <f t="shared" si="2"/>
        <v>0</v>
      </c>
      <c r="J47" s="178"/>
      <c r="K47" s="80">
        <f t="shared" si="3"/>
        <v>0</v>
      </c>
      <c r="L47" s="178"/>
      <c r="M47" s="79">
        <f t="shared" si="4"/>
        <v>0</v>
      </c>
      <c r="N47" s="80">
        <f t="shared" si="5"/>
        <v>0</v>
      </c>
      <c r="O47" s="186">
        <f t="shared" si="6"/>
        <v>0</v>
      </c>
      <c r="P47" s="80">
        <f t="shared" si="7"/>
        <v>0</v>
      </c>
      <c r="Q47" s="79">
        <f t="shared" si="8"/>
        <v>0</v>
      </c>
      <c r="R47" s="80">
        <f t="shared" si="9"/>
        <v>0</v>
      </c>
      <c r="S47" s="81">
        <f t="shared" si="10"/>
        <v>0</v>
      </c>
    </row>
    <row r="48" spans="2:19">
      <c r="B48" s="538"/>
      <c r="C48" s="538"/>
      <c r="D48" s="538"/>
      <c r="E48" s="178"/>
      <c r="F48" s="179"/>
      <c r="G48" s="79">
        <f t="shared" si="0"/>
        <v>0</v>
      </c>
      <c r="H48" s="79">
        <f t="shared" si="1"/>
        <v>0</v>
      </c>
      <c r="I48" s="79">
        <f t="shared" si="2"/>
        <v>0</v>
      </c>
      <c r="J48" s="178"/>
      <c r="K48" s="80">
        <f t="shared" si="3"/>
        <v>0</v>
      </c>
      <c r="L48" s="178"/>
      <c r="M48" s="79">
        <f t="shared" si="4"/>
        <v>0</v>
      </c>
      <c r="N48" s="80">
        <f t="shared" si="5"/>
        <v>0</v>
      </c>
      <c r="O48" s="186">
        <f t="shared" si="6"/>
        <v>0</v>
      </c>
      <c r="P48" s="80">
        <f t="shared" si="7"/>
        <v>0</v>
      </c>
      <c r="Q48" s="79">
        <f t="shared" si="8"/>
        <v>0</v>
      </c>
      <c r="R48" s="80">
        <f t="shared" si="9"/>
        <v>0</v>
      </c>
      <c r="S48" s="81">
        <f t="shared" si="10"/>
        <v>0</v>
      </c>
    </row>
    <row r="49" spans="2:29">
      <c r="B49" s="538"/>
      <c r="C49" s="538"/>
      <c r="D49" s="538"/>
      <c r="E49" s="178"/>
      <c r="F49" s="179"/>
      <c r="G49" s="79">
        <f t="shared" si="0"/>
        <v>0</v>
      </c>
      <c r="H49" s="79">
        <f t="shared" si="1"/>
        <v>0</v>
      </c>
      <c r="I49" s="79">
        <f t="shared" si="2"/>
        <v>0</v>
      </c>
      <c r="J49" s="178"/>
      <c r="K49" s="80">
        <f t="shared" si="3"/>
        <v>0</v>
      </c>
      <c r="L49" s="178"/>
      <c r="M49" s="79">
        <f t="shared" si="4"/>
        <v>0</v>
      </c>
      <c r="N49" s="80">
        <f t="shared" si="5"/>
        <v>0</v>
      </c>
      <c r="O49" s="186">
        <f t="shared" si="6"/>
        <v>0</v>
      </c>
      <c r="P49" s="80">
        <f t="shared" si="7"/>
        <v>0</v>
      </c>
      <c r="Q49" s="79">
        <f t="shared" si="8"/>
        <v>0</v>
      </c>
      <c r="R49" s="80">
        <f t="shared" si="9"/>
        <v>0</v>
      </c>
      <c r="S49" s="81">
        <f t="shared" si="10"/>
        <v>0</v>
      </c>
    </row>
    <row r="50" spans="2:29">
      <c r="B50" s="538"/>
      <c r="C50" s="538"/>
      <c r="D50" s="538"/>
      <c r="E50" s="178"/>
      <c r="F50" s="179"/>
      <c r="G50" s="79">
        <f t="shared" si="0"/>
        <v>0</v>
      </c>
      <c r="H50" s="79">
        <f t="shared" si="1"/>
        <v>0</v>
      </c>
      <c r="I50" s="79">
        <f t="shared" si="2"/>
        <v>0</v>
      </c>
      <c r="J50" s="178"/>
      <c r="K50" s="80">
        <f t="shared" si="3"/>
        <v>0</v>
      </c>
      <c r="L50" s="178"/>
      <c r="M50" s="79">
        <f t="shared" si="4"/>
        <v>0</v>
      </c>
      <c r="N50" s="80">
        <f t="shared" si="5"/>
        <v>0</v>
      </c>
      <c r="O50" s="186">
        <f t="shared" si="6"/>
        <v>0</v>
      </c>
      <c r="P50" s="80">
        <f t="shared" si="7"/>
        <v>0</v>
      </c>
      <c r="Q50" s="79">
        <f t="shared" si="8"/>
        <v>0</v>
      </c>
      <c r="R50" s="80">
        <f t="shared" si="9"/>
        <v>0</v>
      </c>
      <c r="S50" s="81">
        <f t="shared" si="10"/>
        <v>0</v>
      </c>
    </row>
    <row r="51" spans="2:29">
      <c r="B51" s="538"/>
      <c r="C51" s="538"/>
      <c r="D51" s="538"/>
      <c r="E51" s="178"/>
      <c r="F51" s="179"/>
      <c r="G51" s="79">
        <f t="shared" si="0"/>
        <v>0</v>
      </c>
      <c r="H51" s="79">
        <f t="shared" si="1"/>
        <v>0</v>
      </c>
      <c r="I51" s="79">
        <f t="shared" si="2"/>
        <v>0</v>
      </c>
      <c r="J51" s="178"/>
      <c r="K51" s="80">
        <f t="shared" si="3"/>
        <v>0</v>
      </c>
      <c r="L51" s="178"/>
      <c r="M51" s="79">
        <f t="shared" si="4"/>
        <v>0</v>
      </c>
      <c r="N51" s="80">
        <f t="shared" si="5"/>
        <v>0</v>
      </c>
      <c r="O51" s="186">
        <f t="shared" si="6"/>
        <v>0</v>
      </c>
      <c r="P51" s="80">
        <f t="shared" si="7"/>
        <v>0</v>
      </c>
      <c r="Q51" s="79">
        <f t="shared" si="8"/>
        <v>0</v>
      </c>
      <c r="R51" s="80">
        <f t="shared" si="9"/>
        <v>0</v>
      </c>
      <c r="S51" s="81">
        <f t="shared" si="10"/>
        <v>0</v>
      </c>
    </row>
    <row r="52" spans="2:29">
      <c r="B52" s="538"/>
      <c r="C52" s="538"/>
      <c r="D52" s="538"/>
      <c r="E52" s="178"/>
      <c r="F52" s="179"/>
      <c r="G52" s="79">
        <f t="shared" si="0"/>
        <v>0</v>
      </c>
      <c r="H52" s="79">
        <f t="shared" si="1"/>
        <v>0</v>
      </c>
      <c r="I52" s="79">
        <f t="shared" si="2"/>
        <v>0</v>
      </c>
      <c r="J52" s="178"/>
      <c r="K52" s="80">
        <f t="shared" si="3"/>
        <v>0</v>
      </c>
      <c r="L52" s="178"/>
      <c r="M52" s="79">
        <f t="shared" si="4"/>
        <v>0</v>
      </c>
      <c r="N52" s="80">
        <f t="shared" si="5"/>
        <v>0</v>
      </c>
      <c r="O52" s="186">
        <f t="shared" si="6"/>
        <v>0</v>
      </c>
      <c r="P52" s="80">
        <f t="shared" si="7"/>
        <v>0</v>
      </c>
      <c r="Q52" s="79">
        <f t="shared" si="8"/>
        <v>0</v>
      </c>
      <c r="R52" s="80">
        <f t="shared" si="9"/>
        <v>0</v>
      </c>
      <c r="S52" s="81">
        <f t="shared" si="10"/>
        <v>0</v>
      </c>
    </row>
    <row r="53" spans="2:29">
      <c r="B53" s="538"/>
      <c r="C53" s="538"/>
      <c r="D53" s="538"/>
      <c r="E53" s="178"/>
      <c r="F53" s="179"/>
      <c r="G53" s="79">
        <f t="shared" si="0"/>
        <v>0</v>
      </c>
      <c r="H53" s="79">
        <f t="shared" si="1"/>
        <v>0</v>
      </c>
      <c r="I53" s="79">
        <f t="shared" si="2"/>
        <v>0</v>
      </c>
      <c r="J53" s="178"/>
      <c r="K53" s="80">
        <f t="shared" si="3"/>
        <v>0</v>
      </c>
      <c r="L53" s="178"/>
      <c r="M53" s="79">
        <f t="shared" si="4"/>
        <v>0</v>
      </c>
      <c r="N53" s="80">
        <f t="shared" si="5"/>
        <v>0</v>
      </c>
      <c r="O53" s="186">
        <f t="shared" si="6"/>
        <v>0</v>
      </c>
      <c r="P53" s="80">
        <f t="shared" si="7"/>
        <v>0</v>
      </c>
      <c r="Q53" s="79">
        <f t="shared" si="8"/>
        <v>0</v>
      </c>
      <c r="R53" s="80">
        <f t="shared" si="9"/>
        <v>0</v>
      </c>
      <c r="S53" s="81">
        <f t="shared" si="10"/>
        <v>0</v>
      </c>
    </row>
    <row r="54" spans="2:29">
      <c r="B54" s="538"/>
      <c r="C54" s="538"/>
      <c r="D54" s="538"/>
      <c r="E54" s="178"/>
      <c r="F54" s="179"/>
      <c r="G54" s="79">
        <f t="shared" si="0"/>
        <v>0</v>
      </c>
      <c r="H54" s="79">
        <f t="shared" si="1"/>
        <v>0</v>
      </c>
      <c r="I54" s="79">
        <f t="shared" si="2"/>
        <v>0</v>
      </c>
      <c r="J54" s="178"/>
      <c r="K54" s="80">
        <f t="shared" si="3"/>
        <v>0</v>
      </c>
      <c r="L54" s="178"/>
      <c r="M54" s="79">
        <f t="shared" si="4"/>
        <v>0</v>
      </c>
      <c r="N54" s="80">
        <f t="shared" si="5"/>
        <v>0</v>
      </c>
      <c r="O54" s="186">
        <f t="shared" si="6"/>
        <v>0</v>
      </c>
      <c r="P54" s="80">
        <f t="shared" si="7"/>
        <v>0</v>
      </c>
      <c r="Q54" s="79">
        <f t="shared" si="8"/>
        <v>0</v>
      </c>
      <c r="R54" s="80">
        <f t="shared" si="9"/>
        <v>0</v>
      </c>
      <c r="S54" s="81">
        <f t="shared" si="10"/>
        <v>0</v>
      </c>
    </row>
    <row r="55" spans="2:29">
      <c r="B55" s="538"/>
      <c r="C55" s="538"/>
      <c r="D55" s="538"/>
      <c r="E55" s="178"/>
      <c r="F55" s="179"/>
      <c r="G55" s="79">
        <f t="shared" si="0"/>
        <v>0</v>
      </c>
      <c r="H55" s="79">
        <f t="shared" si="1"/>
        <v>0</v>
      </c>
      <c r="I55" s="79">
        <f t="shared" si="2"/>
        <v>0</v>
      </c>
      <c r="J55" s="178"/>
      <c r="K55" s="80">
        <f t="shared" si="3"/>
        <v>0</v>
      </c>
      <c r="L55" s="178"/>
      <c r="M55" s="79">
        <f t="shared" si="4"/>
        <v>0</v>
      </c>
      <c r="N55" s="80">
        <f t="shared" si="5"/>
        <v>0</v>
      </c>
      <c r="O55" s="186">
        <f t="shared" si="6"/>
        <v>0</v>
      </c>
      <c r="P55" s="80">
        <f t="shared" si="7"/>
        <v>0</v>
      </c>
      <c r="Q55" s="79">
        <f t="shared" si="8"/>
        <v>0</v>
      </c>
      <c r="R55" s="80">
        <f t="shared" si="9"/>
        <v>0</v>
      </c>
      <c r="S55" s="81">
        <f t="shared" si="10"/>
        <v>0</v>
      </c>
    </row>
    <row r="56" spans="2:29" ht="20.25" customHeight="1">
      <c r="B56" s="539" t="s">
        <v>35</v>
      </c>
      <c r="C56" s="540"/>
      <c r="D56" s="541"/>
      <c r="E56" s="82"/>
      <c r="F56" s="83"/>
      <c r="G56" s="84"/>
      <c r="H56" s="84"/>
      <c r="I56" s="84"/>
      <c r="J56" s="82"/>
      <c r="K56" s="85"/>
      <c r="L56" s="85"/>
      <c r="M56" s="84"/>
      <c r="N56" s="86"/>
      <c r="O56" s="86"/>
      <c r="P56" s="85"/>
      <c r="Q56" s="87">
        <f>SUM(Q11:Q55)</f>
        <v>0</v>
      </c>
      <c r="R56" s="87">
        <f>SUM(R11:R55)</f>
        <v>0</v>
      </c>
      <c r="S56" s="87">
        <f>SUM(S11:S55)</f>
        <v>0</v>
      </c>
    </row>
    <row r="57" spans="2:29" ht="21.75" customHeight="1" thickBot="1">
      <c r="B57" s="472"/>
      <c r="C57" s="472"/>
      <c r="D57" s="472"/>
      <c r="E57" s="486"/>
      <c r="F57" s="482"/>
      <c r="G57" s="482"/>
      <c r="H57" s="485"/>
      <c r="I57" s="482"/>
      <c r="J57" s="484"/>
      <c r="K57" s="484"/>
      <c r="L57" s="483"/>
      <c r="M57" s="483"/>
      <c r="N57" s="484"/>
      <c r="O57" s="484"/>
      <c r="P57" s="483"/>
      <c r="Q57" s="482"/>
      <c r="R57" s="481"/>
      <c r="S57" s="480"/>
      <c r="V57" s="63"/>
      <c r="W57" s="63"/>
      <c r="X57" s="63"/>
      <c r="Y57" s="63"/>
      <c r="Z57" s="63"/>
    </row>
    <row r="58" spans="2:29" ht="18" customHeight="1" thickBot="1">
      <c r="B58" s="59" t="s">
        <v>209</v>
      </c>
      <c r="H58" s="66" t="s">
        <v>180</v>
      </c>
      <c r="I58" s="67" t="s">
        <v>303</v>
      </c>
      <c r="J58" s="173">
        <f>J6</f>
        <v>5</v>
      </c>
      <c r="K58" s="68" t="s">
        <v>2</v>
      </c>
      <c r="U58" s="63"/>
      <c r="V58" s="63"/>
      <c r="W58" s="63"/>
      <c r="X58" s="63"/>
      <c r="Y58" s="63"/>
      <c r="Z58" s="63"/>
    </row>
    <row r="59" spans="2:29" ht="15" customHeight="1">
      <c r="J59" s="341">
        <f>30+$J$58</f>
        <v>35</v>
      </c>
      <c r="K59" s="63"/>
      <c r="R59" s="63" t="s">
        <v>210</v>
      </c>
      <c r="S59" s="88"/>
      <c r="U59" s="472"/>
      <c r="V59" s="63"/>
      <c r="W59" s="63"/>
      <c r="X59" s="63"/>
      <c r="Y59" s="63"/>
      <c r="Z59" s="63"/>
      <c r="AA59" s="63"/>
    </row>
    <row r="60" spans="2:29" ht="30.75" customHeight="1">
      <c r="B60" s="517" t="s">
        <v>211</v>
      </c>
      <c r="C60" s="519"/>
      <c r="D60" s="542" t="s">
        <v>212</v>
      </c>
      <c r="E60" s="548" t="s">
        <v>213</v>
      </c>
      <c r="F60" s="517" t="s">
        <v>214</v>
      </c>
      <c r="G60" s="526" t="s">
        <v>215</v>
      </c>
      <c r="H60" s="526" t="s">
        <v>216</v>
      </c>
      <c r="I60" s="526" t="s">
        <v>217</v>
      </c>
      <c r="J60" s="526" t="s">
        <v>218</v>
      </c>
      <c r="K60" s="526" t="s">
        <v>219</v>
      </c>
      <c r="L60" s="526" t="s">
        <v>220</v>
      </c>
      <c r="M60" s="526" t="s">
        <v>221</v>
      </c>
      <c r="N60" s="533" t="s">
        <v>222</v>
      </c>
      <c r="O60" s="526" t="s">
        <v>223</v>
      </c>
      <c r="P60" s="526" t="s">
        <v>224</v>
      </c>
      <c r="Q60" s="544" t="s">
        <v>225</v>
      </c>
      <c r="R60" s="533" t="s">
        <v>226</v>
      </c>
      <c r="S60" s="530" t="s">
        <v>227</v>
      </c>
      <c r="W60" s="472"/>
      <c r="X60" s="63"/>
      <c r="Y60" s="63"/>
      <c r="Z60" s="63"/>
      <c r="AA60" s="63"/>
      <c r="AB60" s="63"/>
      <c r="AC60" s="63"/>
    </row>
    <row r="61" spans="2:29" ht="26.25" customHeight="1">
      <c r="B61" s="520"/>
      <c r="C61" s="522"/>
      <c r="D61" s="543"/>
      <c r="E61" s="549"/>
      <c r="F61" s="525"/>
      <c r="G61" s="527"/>
      <c r="H61" s="527"/>
      <c r="I61" s="527"/>
      <c r="J61" s="527"/>
      <c r="K61" s="534"/>
      <c r="L61" s="534"/>
      <c r="M61" s="527"/>
      <c r="N61" s="534"/>
      <c r="O61" s="527"/>
      <c r="P61" s="527"/>
      <c r="Q61" s="545"/>
      <c r="R61" s="534"/>
      <c r="S61" s="531"/>
      <c r="W61" s="472"/>
      <c r="X61" s="63"/>
      <c r="Y61" s="63"/>
      <c r="Z61" s="63"/>
      <c r="AA61" s="63"/>
      <c r="AB61" s="63"/>
      <c r="AC61" s="63"/>
    </row>
    <row r="62" spans="2:29" s="72" customFormat="1" ht="80.150000000000006" customHeight="1">
      <c r="B62" s="535" t="s">
        <v>199</v>
      </c>
      <c r="C62" s="536"/>
      <c r="D62" s="89" t="s">
        <v>228</v>
      </c>
      <c r="E62" s="427" t="s">
        <v>327</v>
      </c>
      <c r="F62" s="74"/>
      <c r="G62" s="74" t="s">
        <v>229</v>
      </c>
      <c r="H62" s="75"/>
      <c r="I62" s="74" t="s">
        <v>230</v>
      </c>
      <c r="J62" s="90" t="s">
        <v>231</v>
      </c>
      <c r="K62" s="76" t="s">
        <v>232</v>
      </c>
      <c r="L62" s="76"/>
      <c r="M62" s="77" t="s">
        <v>233</v>
      </c>
      <c r="N62" s="76" t="s">
        <v>206</v>
      </c>
      <c r="O62" s="76"/>
      <c r="P62" s="74" t="s">
        <v>207</v>
      </c>
      <c r="Q62" s="74"/>
      <c r="R62" s="76" t="s">
        <v>234</v>
      </c>
      <c r="S62" s="78"/>
    </row>
    <row r="63" spans="2:29" ht="13.5" customHeight="1">
      <c r="B63" s="546"/>
      <c r="C63" s="547"/>
      <c r="D63" s="177"/>
      <c r="E63" s="180"/>
      <c r="F63" s="181"/>
      <c r="G63" s="477">
        <f t="shared" ref="G63:G107" si="11">IF(F63=0,0,F63/D63)</f>
        <v>0</v>
      </c>
      <c r="H63" s="479">
        <f t="shared" ref="H63:H107" si="12">IF(F63=0,0,$J$59-E63)</f>
        <v>0</v>
      </c>
      <c r="I63" s="477">
        <f t="shared" ref="I63:I107" si="13">G63*H63</f>
        <v>0</v>
      </c>
      <c r="J63" s="180"/>
      <c r="K63" s="478">
        <f t="shared" ref="K63:K107" si="14">IF(L63=0,0,(D63-J63+E63))</f>
        <v>0</v>
      </c>
      <c r="L63" s="182"/>
      <c r="M63" s="477">
        <f t="shared" ref="M63:M107" si="15">IF(L63=0,0,F63-+L63)</f>
        <v>0</v>
      </c>
      <c r="N63" s="476">
        <f t="shared" ref="N63:N107" si="16">IF(L63=0,0,(L63/K63))</f>
        <v>0</v>
      </c>
      <c r="O63" s="478">
        <f t="shared" ref="O63:O107" si="17">IF(L63=0,0,($J$59-J63))</f>
        <v>0</v>
      </c>
      <c r="P63" s="476">
        <f t="shared" ref="P63:P107" si="18">N63*O63</f>
        <v>0</v>
      </c>
      <c r="Q63" s="477">
        <f t="shared" ref="Q63:Q107" si="19">IF(L63=0,G63,N63)</f>
        <v>0</v>
      </c>
      <c r="R63" s="476">
        <f t="shared" ref="R63:R107" si="20">IF(L63=0,I63,P63)</f>
        <v>0</v>
      </c>
      <c r="S63" s="91">
        <f t="shared" ref="S63:S107" si="21">R63-+Q63</f>
        <v>0</v>
      </c>
      <c r="W63" s="472"/>
      <c r="X63" s="63"/>
      <c r="Y63" s="63"/>
      <c r="Z63" s="63"/>
      <c r="AA63" s="63"/>
      <c r="AB63" s="63"/>
      <c r="AC63" s="63"/>
    </row>
    <row r="64" spans="2:29" ht="13.5" customHeight="1">
      <c r="B64" s="546"/>
      <c r="C64" s="547"/>
      <c r="D64" s="177"/>
      <c r="E64" s="180"/>
      <c r="F64" s="181"/>
      <c r="G64" s="477">
        <f t="shared" si="11"/>
        <v>0</v>
      </c>
      <c r="H64" s="479">
        <f t="shared" si="12"/>
        <v>0</v>
      </c>
      <c r="I64" s="477">
        <f t="shared" si="13"/>
        <v>0</v>
      </c>
      <c r="J64" s="180"/>
      <c r="K64" s="478">
        <f t="shared" si="14"/>
        <v>0</v>
      </c>
      <c r="L64" s="182"/>
      <c r="M64" s="477">
        <f t="shared" si="15"/>
        <v>0</v>
      </c>
      <c r="N64" s="476">
        <f t="shared" si="16"/>
        <v>0</v>
      </c>
      <c r="O64" s="478">
        <f t="shared" si="17"/>
        <v>0</v>
      </c>
      <c r="P64" s="476">
        <f t="shared" si="18"/>
        <v>0</v>
      </c>
      <c r="Q64" s="477">
        <f t="shared" si="19"/>
        <v>0</v>
      </c>
      <c r="R64" s="476">
        <f t="shared" si="20"/>
        <v>0</v>
      </c>
      <c r="S64" s="91">
        <f t="shared" si="21"/>
        <v>0</v>
      </c>
      <c r="W64" s="472"/>
      <c r="X64" s="63"/>
      <c r="Y64" s="63"/>
      <c r="Z64" s="63"/>
      <c r="AA64" s="63"/>
      <c r="AB64" s="63"/>
      <c r="AC64" s="63"/>
    </row>
    <row r="65" spans="2:29" ht="13.5" customHeight="1">
      <c r="B65" s="546"/>
      <c r="C65" s="547"/>
      <c r="D65" s="177"/>
      <c r="E65" s="180"/>
      <c r="F65" s="181"/>
      <c r="G65" s="477">
        <f t="shared" si="11"/>
        <v>0</v>
      </c>
      <c r="H65" s="479">
        <f t="shared" si="12"/>
        <v>0</v>
      </c>
      <c r="I65" s="477">
        <f t="shared" si="13"/>
        <v>0</v>
      </c>
      <c r="J65" s="180"/>
      <c r="K65" s="478">
        <f t="shared" si="14"/>
        <v>0</v>
      </c>
      <c r="L65" s="182"/>
      <c r="M65" s="477">
        <f t="shared" si="15"/>
        <v>0</v>
      </c>
      <c r="N65" s="476">
        <f t="shared" si="16"/>
        <v>0</v>
      </c>
      <c r="O65" s="478">
        <f t="shared" si="17"/>
        <v>0</v>
      </c>
      <c r="P65" s="476">
        <f t="shared" si="18"/>
        <v>0</v>
      </c>
      <c r="Q65" s="477">
        <f t="shared" si="19"/>
        <v>0</v>
      </c>
      <c r="R65" s="476">
        <f t="shared" si="20"/>
        <v>0</v>
      </c>
      <c r="S65" s="91">
        <f t="shared" si="21"/>
        <v>0</v>
      </c>
      <c r="W65" s="472"/>
      <c r="X65" s="63"/>
      <c r="Y65" s="63"/>
      <c r="Z65" s="63"/>
      <c r="AA65" s="63"/>
      <c r="AB65" s="63"/>
      <c r="AC65" s="63"/>
    </row>
    <row r="66" spans="2:29" ht="13.5" customHeight="1">
      <c r="B66" s="546"/>
      <c r="C66" s="547"/>
      <c r="D66" s="177"/>
      <c r="E66" s="180"/>
      <c r="F66" s="181"/>
      <c r="G66" s="477">
        <f t="shared" si="11"/>
        <v>0</v>
      </c>
      <c r="H66" s="479">
        <f t="shared" si="12"/>
        <v>0</v>
      </c>
      <c r="I66" s="477">
        <f t="shared" si="13"/>
        <v>0</v>
      </c>
      <c r="J66" s="180"/>
      <c r="K66" s="478">
        <f t="shared" si="14"/>
        <v>0</v>
      </c>
      <c r="L66" s="182"/>
      <c r="M66" s="477">
        <f t="shared" si="15"/>
        <v>0</v>
      </c>
      <c r="N66" s="476">
        <f t="shared" si="16"/>
        <v>0</v>
      </c>
      <c r="O66" s="478">
        <f t="shared" si="17"/>
        <v>0</v>
      </c>
      <c r="P66" s="476">
        <f t="shared" si="18"/>
        <v>0</v>
      </c>
      <c r="Q66" s="477">
        <f t="shared" si="19"/>
        <v>0</v>
      </c>
      <c r="R66" s="476">
        <f t="shared" si="20"/>
        <v>0</v>
      </c>
      <c r="S66" s="91">
        <f t="shared" si="21"/>
        <v>0</v>
      </c>
      <c r="W66" s="472"/>
      <c r="X66" s="63"/>
      <c r="Y66" s="63"/>
      <c r="Z66" s="63"/>
      <c r="AA66" s="63"/>
      <c r="AB66" s="63"/>
      <c r="AC66" s="63"/>
    </row>
    <row r="67" spans="2:29" ht="13.5" customHeight="1">
      <c r="B67" s="546"/>
      <c r="C67" s="547"/>
      <c r="D67" s="177"/>
      <c r="E67" s="180"/>
      <c r="F67" s="181"/>
      <c r="G67" s="477">
        <f t="shared" si="11"/>
        <v>0</v>
      </c>
      <c r="H67" s="479">
        <f t="shared" si="12"/>
        <v>0</v>
      </c>
      <c r="I67" s="477">
        <f t="shared" si="13"/>
        <v>0</v>
      </c>
      <c r="J67" s="180"/>
      <c r="K67" s="478">
        <f t="shared" si="14"/>
        <v>0</v>
      </c>
      <c r="L67" s="182"/>
      <c r="M67" s="477">
        <f t="shared" si="15"/>
        <v>0</v>
      </c>
      <c r="N67" s="476">
        <f t="shared" si="16"/>
        <v>0</v>
      </c>
      <c r="O67" s="478">
        <f t="shared" si="17"/>
        <v>0</v>
      </c>
      <c r="P67" s="476">
        <f t="shared" si="18"/>
        <v>0</v>
      </c>
      <c r="Q67" s="477">
        <f t="shared" si="19"/>
        <v>0</v>
      </c>
      <c r="R67" s="476">
        <f t="shared" si="20"/>
        <v>0</v>
      </c>
      <c r="S67" s="91">
        <f t="shared" si="21"/>
        <v>0</v>
      </c>
      <c r="W67" s="472"/>
      <c r="X67" s="63"/>
      <c r="Y67" s="63"/>
      <c r="Z67" s="63"/>
      <c r="AA67" s="63"/>
      <c r="AB67" s="63"/>
      <c r="AC67" s="63"/>
    </row>
    <row r="68" spans="2:29" ht="13.5" customHeight="1">
      <c r="B68" s="546"/>
      <c r="C68" s="547"/>
      <c r="D68" s="177"/>
      <c r="E68" s="180"/>
      <c r="F68" s="181"/>
      <c r="G68" s="477">
        <f t="shared" si="11"/>
        <v>0</v>
      </c>
      <c r="H68" s="479">
        <f t="shared" si="12"/>
        <v>0</v>
      </c>
      <c r="I68" s="477">
        <f t="shared" si="13"/>
        <v>0</v>
      </c>
      <c r="J68" s="180"/>
      <c r="K68" s="478">
        <f t="shared" si="14"/>
        <v>0</v>
      </c>
      <c r="L68" s="182"/>
      <c r="M68" s="477">
        <f t="shared" si="15"/>
        <v>0</v>
      </c>
      <c r="N68" s="476">
        <f t="shared" si="16"/>
        <v>0</v>
      </c>
      <c r="O68" s="478">
        <f t="shared" si="17"/>
        <v>0</v>
      </c>
      <c r="P68" s="476">
        <f t="shared" si="18"/>
        <v>0</v>
      </c>
      <c r="Q68" s="477">
        <f t="shared" si="19"/>
        <v>0</v>
      </c>
      <c r="R68" s="476">
        <f t="shared" si="20"/>
        <v>0</v>
      </c>
      <c r="S68" s="91">
        <f t="shared" si="21"/>
        <v>0</v>
      </c>
      <c r="W68" s="472"/>
      <c r="X68" s="63"/>
      <c r="Y68" s="63"/>
      <c r="Z68" s="63"/>
      <c r="AA68" s="63"/>
      <c r="AB68" s="63"/>
      <c r="AC68" s="63"/>
    </row>
    <row r="69" spans="2:29" ht="13.5" customHeight="1">
      <c r="B69" s="546"/>
      <c r="C69" s="547"/>
      <c r="D69" s="177"/>
      <c r="E69" s="180"/>
      <c r="F69" s="181"/>
      <c r="G69" s="477">
        <f t="shared" si="11"/>
        <v>0</v>
      </c>
      <c r="H69" s="479">
        <f t="shared" si="12"/>
        <v>0</v>
      </c>
      <c r="I69" s="477">
        <f t="shared" si="13"/>
        <v>0</v>
      </c>
      <c r="J69" s="180"/>
      <c r="K69" s="478">
        <f t="shared" si="14"/>
        <v>0</v>
      </c>
      <c r="L69" s="182"/>
      <c r="M69" s="477">
        <f t="shared" si="15"/>
        <v>0</v>
      </c>
      <c r="N69" s="476">
        <f t="shared" si="16"/>
        <v>0</v>
      </c>
      <c r="O69" s="478">
        <f t="shared" si="17"/>
        <v>0</v>
      </c>
      <c r="P69" s="476">
        <f t="shared" si="18"/>
        <v>0</v>
      </c>
      <c r="Q69" s="477">
        <f t="shared" si="19"/>
        <v>0</v>
      </c>
      <c r="R69" s="476">
        <f t="shared" si="20"/>
        <v>0</v>
      </c>
      <c r="S69" s="91">
        <f t="shared" si="21"/>
        <v>0</v>
      </c>
      <c r="W69" s="472"/>
      <c r="X69" s="63"/>
      <c r="Y69" s="63"/>
      <c r="Z69" s="63"/>
      <c r="AA69" s="63"/>
      <c r="AB69" s="63"/>
      <c r="AC69" s="63"/>
    </row>
    <row r="70" spans="2:29" ht="13.5" customHeight="1">
      <c r="B70" s="546"/>
      <c r="C70" s="547"/>
      <c r="D70" s="177"/>
      <c r="E70" s="180"/>
      <c r="F70" s="181"/>
      <c r="G70" s="477">
        <f t="shared" si="11"/>
        <v>0</v>
      </c>
      <c r="H70" s="479">
        <f t="shared" si="12"/>
        <v>0</v>
      </c>
      <c r="I70" s="477">
        <f t="shared" si="13"/>
        <v>0</v>
      </c>
      <c r="J70" s="180"/>
      <c r="K70" s="478">
        <f t="shared" si="14"/>
        <v>0</v>
      </c>
      <c r="L70" s="182"/>
      <c r="M70" s="477">
        <f t="shared" si="15"/>
        <v>0</v>
      </c>
      <c r="N70" s="476">
        <f t="shared" si="16"/>
        <v>0</v>
      </c>
      <c r="O70" s="478">
        <f t="shared" si="17"/>
        <v>0</v>
      </c>
      <c r="P70" s="476">
        <f t="shared" si="18"/>
        <v>0</v>
      </c>
      <c r="Q70" s="477">
        <f t="shared" si="19"/>
        <v>0</v>
      </c>
      <c r="R70" s="476">
        <f t="shared" si="20"/>
        <v>0</v>
      </c>
      <c r="S70" s="91">
        <f t="shared" si="21"/>
        <v>0</v>
      </c>
      <c r="W70" s="472"/>
      <c r="X70" s="63"/>
      <c r="Y70" s="63"/>
      <c r="Z70" s="63"/>
      <c r="AA70" s="63"/>
      <c r="AB70" s="63"/>
      <c r="AC70" s="63"/>
    </row>
    <row r="71" spans="2:29" ht="13.5" customHeight="1">
      <c r="B71" s="546"/>
      <c r="C71" s="547"/>
      <c r="D71" s="177"/>
      <c r="E71" s="180"/>
      <c r="F71" s="181"/>
      <c r="G71" s="477">
        <f t="shared" si="11"/>
        <v>0</v>
      </c>
      <c r="H71" s="479">
        <f t="shared" si="12"/>
        <v>0</v>
      </c>
      <c r="I71" s="477">
        <f t="shared" si="13"/>
        <v>0</v>
      </c>
      <c r="J71" s="180"/>
      <c r="K71" s="478">
        <f t="shared" si="14"/>
        <v>0</v>
      </c>
      <c r="L71" s="182"/>
      <c r="M71" s="477">
        <f t="shared" si="15"/>
        <v>0</v>
      </c>
      <c r="N71" s="476">
        <f t="shared" si="16"/>
        <v>0</v>
      </c>
      <c r="O71" s="478">
        <f t="shared" si="17"/>
        <v>0</v>
      </c>
      <c r="P71" s="476">
        <f t="shared" si="18"/>
        <v>0</v>
      </c>
      <c r="Q71" s="477">
        <f t="shared" si="19"/>
        <v>0</v>
      </c>
      <c r="R71" s="476">
        <f t="shared" si="20"/>
        <v>0</v>
      </c>
      <c r="S71" s="91">
        <f t="shared" si="21"/>
        <v>0</v>
      </c>
      <c r="W71" s="472"/>
      <c r="X71" s="63"/>
      <c r="Y71" s="63"/>
      <c r="Z71" s="63"/>
      <c r="AA71" s="63"/>
      <c r="AB71" s="63"/>
      <c r="AC71" s="63"/>
    </row>
    <row r="72" spans="2:29" ht="13.5" customHeight="1">
      <c r="B72" s="546"/>
      <c r="C72" s="547"/>
      <c r="D72" s="177"/>
      <c r="E72" s="180"/>
      <c r="F72" s="181"/>
      <c r="G72" s="477">
        <f t="shared" si="11"/>
        <v>0</v>
      </c>
      <c r="H72" s="479">
        <f t="shared" si="12"/>
        <v>0</v>
      </c>
      <c r="I72" s="477">
        <f t="shared" si="13"/>
        <v>0</v>
      </c>
      <c r="J72" s="180"/>
      <c r="K72" s="478">
        <f t="shared" si="14"/>
        <v>0</v>
      </c>
      <c r="L72" s="182"/>
      <c r="M72" s="477">
        <f t="shared" si="15"/>
        <v>0</v>
      </c>
      <c r="N72" s="476">
        <f t="shared" si="16"/>
        <v>0</v>
      </c>
      <c r="O72" s="478">
        <f t="shared" si="17"/>
        <v>0</v>
      </c>
      <c r="P72" s="476">
        <f t="shared" si="18"/>
        <v>0</v>
      </c>
      <c r="Q72" s="477">
        <f t="shared" si="19"/>
        <v>0</v>
      </c>
      <c r="R72" s="476">
        <f t="shared" si="20"/>
        <v>0</v>
      </c>
      <c r="S72" s="91">
        <f t="shared" si="21"/>
        <v>0</v>
      </c>
      <c r="W72" s="472"/>
      <c r="X72" s="63"/>
      <c r="Y72" s="63"/>
      <c r="Z72" s="63"/>
      <c r="AA72" s="63"/>
      <c r="AB72" s="63"/>
      <c r="AC72" s="63"/>
    </row>
    <row r="73" spans="2:29" ht="13.5" customHeight="1">
      <c r="B73" s="546"/>
      <c r="C73" s="547"/>
      <c r="D73" s="177"/>
      <c r="E73" s="180"/>
      <c r="F73" s="181"/>
      <c r="G73" s="477">
        <f t="shared" si="11"/>
        <v>0</v>
      </c>
      <c r="H73" s="479">
        <f t="shared" si="12"/>
        <v>0</v>
      </c>
      <c r="I73" s="477">
        <f t="shared" si="13"/>
        <v>0</v>
      </c>
      <c r="J73" s="180"/>
      <c r="K73" s="478">
        <f t="shared" si="14"/>
        <v>0</v>
      </c>
      <c r="L73" s="182"/>
      <c r="M73" s="477">
        <f t="shared" si="15"/>
        <v>0</v>
      </c>
      <c r="N73" s="476">
        <f t="shared" si="16"/>
        <v>0</v>
      </c>
      <c r="O73" s="478">
        <f t="shared" si="17"/>
        <v>0</v>
      </c>
      <c r="P73" s="476">
        <f t="shared" si="18"/>
        <v>0</v>
      </c>
      <c r="Q73" s="477">
        <f t="shared" si="19"/>
        <v>0</v>
      </c>
      <c r="R73" s="476">
        <f t="shared" si="20"/>
        <v>0</v>
      </c>
      <c r="S73" s="91">
        <f t="shared" si="21"/>
        <v>0</v>
      </c>
      <c r="W73" s="472"/>
      <c r="X73" s="63"/>
      <c r="Y73" s="63"/>
      <c r="Z73" s="63"/>
      <c r="AA73" s="63"/>
      <c r="AB73" s="63"/>
      <c r="AC73" s="63"/>
    </row>
    <row r="74" spans="2:29" ht="13.5" customHeight="1">
      <c r="B74" s="546"/>
      <c r="C74" s="547"/>
      <c r="D74" s="177"/>
      <c r="E74" s="180"/>
      <c r="F74" s="181"/>
      <c r="G74" s="477">
        <f t="shared" si="11"/>
        <v>0</v>
      </c>
      <c r="H74" s="479">
        <f t="shared" si="12"/>
        <v>0</v>
      </c>
      <c r="I74" s="477">
        <f t="shared" si="13"/>
        <v>0</v>
      </c>
      <c r="J74" s="180"/>
      <c r="K74" s="478">
        <f t="shared" si="14"/>
        <v>0</v>
      </c>
      <c r="L74" s="182"/>
      <c r="M74" s="477">
        <f t="shared" si="15"/>
        <v>0</v>
      </c>
      <c r="N74" s="476">
        <f t="shared" si="16"/>
        <v>0</v>
      </c>
      <c r="O74" s="478">
        <f t="shared" si="17"/>
        <v>0</v>
      </c>
      <c r="P74" s="476">
        <f t="shared" si="18"/>
        <v>0</v>
      </c>
      <c r="Q74" s="477">
        <f t="shared" si="19"/>
        <v>0</v>
      </c>
      <c r="R74" s="476">
        <f t="shared" si="20"/>
        <v>0</v>
      </c>
      <c r="S74" s="91">
        <f t="shared" si="21"/>
        <v>0</v>
      </c>
      <c r="W74" s="472"/>
      <c r="X74" s="63"/>
      <c r="Y74" s="63"/>
      <c r="Z74" s="63"/>
      <c r="AA74" s="63"/>
      <c r="AB74" s="63"/>
      <c r="AC74" s="63"/>
    </row>
    <row r="75" spans="2:29" ht="13.5" customHeight="1">
      <c r="B75" s="546"/>
      <c r="C75" s="547"/>
      <c r="D75" s="177"/>
      <c r="E75" s="180"/>
      <c r="F75" s="181"/>
      <c r="G75" s="477">
        <f t="shared" si="11"/>
        <v>0</v>
      </c>
      <c r="H75" s="479">
        <f t="shared" si="12"/>
        <v>0</v>
      </c>
      <c r="I75" s="477">
        <f t="shared" si="13"/>
        <v>0</v>
      </c>
      <c r="J75" s="180"/>
      <c r="K75" s="478">
        <f t="shared" si="14"/>
        <v>0</v>
      </c>
      <c r="L75" s="182"/>
      <c r="M75" s="477">
        <f t="shared" si="15"/>
        <v>0</v>
      </c>
      <c r="N75" s="476">
        <f t="shared" si="16"/>
        <v>0</v>
      </c>
      <c r="O75" s="478">
        <f t="shared" si="17"/>
        <v>0</v>
      </c>
      <c r="P75" s="476">
        <f t="shared" si="18"/>
        <v>0</v>
      </c>
      <c r="Q75" s="477">
        <f t="shared" si="19"/>
        <v>0</v>
      </c>
      <c r="R75" s="476">
        <f t="shared" si="20"/>
        <v>0</v>
      </c>
      <c r="S75" s="91">
        <f t="shared" si="21"/>
        <v>0</v>
      </c>
      <c r="W75" s="472"/>
      <c r="X75" s="63"/>
      <c r="Y75" s="63"/>
      <c r="Z75" s="63"/>
      <c r="AA75" s="63"/>
      <c r="AB75" s="63"/>
      <c r="AC75" s="63"/>
    </row>
    <row r="76" spans="2:29" ht="13.5" customHeight="1">
      <c r="B76" s="546"/>
      <c r="C76" s="547"/>
      <c r="D76" s="177"/>
      <c r="E76" s="180"/>
      <c r="F76" s="181"/>
      <c r="G76" s="477">
        <f t="shared" si="11"/>
        <v>0</v>
      </c>
      <c r="H76" s="479">
        <f t="shared" si="12"/>
        <v>0</v>
      </c>
      <c r="I76" s="477">
        <f t="shared" si="13"/>
        <v>0</v>
      </c>
      <c r="J76" s="180"/>
      <c r="K76" s="478">
        <f t="shared" si="14"/>
        <v>0</v>
      </c>
      <c r="L76" s="182"/>
      <c r="M76" s="477">
        <f t="shared" si="15"/>
        <v>0</v>
      </c>
      <c r="N76" s="476">
        <f t="shared" si="16"/>
        <v>0</v>
      </c>
      <c r="O76" s="478">
        <f t="shared" si="17"/>
        <v>0</v>
      </c>
      <c r="P76" s="476">
        <f t="shared" si="18"/>
        <v>0</v>
      </c>
      <c r="Q76" s="477">
        <f t="shared" si="19"/>
        <v>0</v>
      </c>
      <c r="R76" s="476">
        <f t="shared" si="20"/>
        <v>0</v>
      </c>
      <c r="S76" s="91">
        <f t="shared" si="21"/>
        <v>0</v>
      </c>
      <c r="W76" s="472"/>
      <c r="X76" s="63"/>
      <c r="Y76" s="63"/>
      <c r="Z76" s="63"/>
      <c r="AA76" s="63"/>
      <c r="AB76" s="63"/>
      <c r="AC76" s="63"/>
    </row>
    <row r="77" spans="2:29" ht="13.5" customHeight="1">
      <c r="B77" s="546"/>
      <c r="C77" s="547"/>
      <c r="D77" s="177"/>
      <c r="E77" s="180"/>
      <c r="F77" s="181"/>
      <c r="G77" s="477">
        <f t="shared" si="11"/>
        <v>0</v>
      </c>
      <c r="H77" s="479">
        <f t="shared" si="12"/>
        <v>0</v>
      </c>
      <c r="I77" s="477">
        <f t="shared" si="13"/>
        <v>0</v>
      </c>
      <c r="J77" s="180"/>
      <c r="K77" s="478">
        <f t="shared" si="14"/>
        <v>0</v>
      </c>
      <c r="L77" s="182"/>
      <c r="M77" s="477">
        <f t="shared" si="15"/>
        <v>0</v>
      </c>
      <c r="N77" s="476">
        <f t="shared" si="16"/>
        <v>0</v>
      </c>
      <c r="O77" s="478">
        <f t="shared" si="17"/>
        <v>0</v>
      </c>
      <c r="P77" s="476">
        <f t="shared" si="18"/>
        <v>0</v>
      </c>
      <c r="Q77" s="477">
        <f t="shared" si="19"/>
        <v>0</v>
      </c>
      <c r="R77" s="476">
        <f t="shared" si="20"/>
        <v>0</v>
      </c>
      <c r="S77" s="91">
        <f t="shared" si="21"/>
        <v>0</v>
      </c>
      <c r="W77" s="472"/>
      <c r="X77" s="63"/>
      <c r="Y77" s="63"/>
      <c r="Z77" s="63"/>
      <c r="AA77" s="63"/>
      <c r="AB77" s="63"/>
      <c r="AC77" s="63"/>
    </row>
    <row r="78" spans="2:29" ht="13.5" customHeight="1">
      <c r="B78" s="546"/>
      <c r="C78" s="547"/>
      <c r="D78" s="177"/>
      <c r="E78" s="180"/>
      <c r="F78" s="181"/>
      <c r="G78" s="477">
        <f t="shared" si="11"/>
        <v>0</v>
      </c>
      <c r="H78" s="479">
        <f t="shared" si="12"/>
        <v>0</v>
      </c>
      <c r="I78" s="477">
        <f t="shared" si="13"/>
        <v>0</v>
      </c>
      <c r="J78" s="180"/>
      <c r="K78" s="478">
        <f t="shared" si="14"/>
        <v>0</v>
      </c>
      <c r="L78" s="182"/>
      <c r="M78" s="477">
        <f t="shared" si="15"/>
        <v>0</v>
      </c>
      <c r="N78" s="476">
        <f t="shared" si="16"/>
        <v>0</v>
      </c>
      <c r="O78" s="478">
        <f t="shared" si="17"/>
        <v>0</v>
      </c>
      <c r="P78" s="476">
        <f t="shared" si="18"/>
        <v>0</v>
      </c>
      <c r="Q78" s="477">
        <f t="shared" si="19"/>
        <v>0</v>
      </c>
      <c r="R78" s="476">
        <f t="shared" si="20"/>
        <v>0</v>
      </c>
      <c r="S78" s="91">
        <f t="shared" si="21"/>
        <v>0</v>
      </c>
      <c r="W78" s="472"/>
      <c r="X78" s="63"/>
      <c r="Y78" s="63"/>
      <c r="Z78" s="63"/>
      <c r="AA78" s="63"/>
      <c r="AB78" s="63"/>
      <c r="AC78" s="63"/>
    </row>
    <row r="79" spans="2:29" ht="13.5" customHeight="1">
      <c r="B79" s="546"/>
      <c r="C79" s="547"/>
      <c r="D79" s="177"/>
      <c r="E79" s="180"/>
      <c r="F79" s="181"/>
      <c r="G79" s="477">
        <f t="shared" si="11"/>
        <v>0</v>
      </c>
      <c r="H79" s="479">
        <f t="shared" si="12"/>
        <v>0</v>
      </c>
      <c r="I79" s="477">
        <f t="shared" si="13"/>
        <v>0</v>
      </c>
      <c r="J79" s="180"/>
      <c r="K79" s="478">
        <f t="shared" si="14"/>
        <v>0</v>
      </c>
      <c r="L79" s="182"/>
      <c r="M79" s="477">
        <f t="shared" si="15"/>
        <v>0</v>
      </c>
      <c r="N79" s="476">
        <f t="shared" si="16"/>
        <v>0</v>
      </c>
      <c r="O79" s="478">
        <f t="shared" si="17"/>
        <v>0</v>
      </c>
      <c r="P79" s="476">
        <f t="shared" si="18"/>
        <v>0</v>
      </c>
      <c r="Q79" s="477">
        <f t="shared" si="19"/>
        <v>0</v>
      </c>
      <c r="R79" s="476">
        <f t="shared" si="20"/>
        <v>0</v>
      </c>
      <c r="S79" s="91">
        <f t="shared" si="21"/>
        <v>0</v>
      </c>
      <c r="W79" s="472"/>
      <c r="X79" s="63"/>
      <c r="Y79" s="63"/>
      <c r="Z79" s="63"/>
      <c r="AA79" s="63"/>
      <c r="AB79" s="63"/>
      <c r="AC79" s="63"/>
    </row>
    <row r="80" spans="2:29" ht="13.5" customHeight="1">
      <c r="B80" s="546"/>
      <c r="C80" s="547"/>
      <c r="D80" s="177"/>
      <c r="E80" s="180"/>
      <c r="F80" s="181"/>
      <c r="G80" s="477">
        <f t="shared" si="11"/>
        <v>0</v>
      </c>
      <c r="H80" s="479">
        <f t="shared" si="12"/>
        <v>0</v>
      </c>
      <c r="I80" s="477">
        <f t="shared" si="13"/>
        <v>0</v>
      </c>
      <c r="J80" s="180"/>
      <c r="K80" s="478">
        <f t="shared" si="14"/>
        <v>0</v>
      </c>
      <c r="L80" s="182"/>
      <c r="M80" s="477">
        <f t="shared" si="15"/>
        <v>0</v>
      </c>
      <c r="N80" s="476">
        <f t="shared" si="16"/>
        <v>0</v>
      </c>
      <c r="O80" s="478">
        <f t="shared" si="17"/>
        <v>0</v>
      </c>
      <c r="P80" s="476">
        <f t="shared" si="18"/>
        <v>0</v>
      </c>
      <c r="Q80" s="477">
        <f t="shared" si="19"/>
        <v>0</v>
      </c>
      <c r="R80" s="476">
        <f t="shared" si="20"/>
        <v>0</v>
      </c>
      <c r="S80" s="91">
        <f t="shared" si="21"/>
        <v>0</v>
      </c>
      <c r="W80" s="472"/>
      <c r="X80" s="63"/>
      <c r="Y80" s="63"/>
      <c r="Z80" s="63"/>
      <c r="AA80" s="63"/>
      <c r="AB80" s="63"/>
      <c r="AC80" s="63"/>
    </row>
    <row r="81" spans="2:29" ht="13.5" customHeight="1">
      <c r="B81" s="546"/>
      <c r="C81" s="547"/>
      <c r="D81" s="177"/>
      <c r="E81" s="180"/>
      <c r="F81" s="181"/>
      <c r="G81" s="477">
        <f t="shared" si="11"/>
        <v>0</v>
      </c>
      <c r="H81" s="479">
        <f t="shared" si="12"/>
        <v>0</v>
      </c>
      <c r="I81" s="477">
        <f t="shared" si="13"/>
        <v>0</v>
      </c>
      <c r="J81" s="180"/>
      <c r="K81" s="478">
        <f t="shared" si="14"/>
        <v>0</v>
      </c>
      <c r="L81" s="182"/>
      <c r="M81" s="477">
        <f t="shared" si="15"/>
        <v>0</v>
      </c>
      <c r="N81" s="476">
        <f t="shared" si="16"/>
        <v>0</v>
      </c>
      <c r="O81" s="478">
        <f t="shared" si="17"/>
        <v>0</v>
      </c>
      <c r="P81" s="476">
        <f t="shared" si="18"/>
        <v>0</v>
      </c>
      <c r="Q81" s="477">
        <f t="shared" si="19"/>
        <v>0</v>
      </c>
      <c r="R81" s="476">
        <f t="shared" si="20"/>
        <v>0</v>
      </c>
      <c r="S81" s="91">
        <f t="shared" si="21"/>
        <v>0</v>
      </c>
      <c r="W81" s="472"/>
      <c r="X81" s="63"/>
      <c r="Y81" s="63"/>
      <c r="Z81" s="63"/>
      <c r="AA81" s="63"/>
      <c r="AB81" s="63"/>
      <c r="AC81" s="63"/>
    </row>
    <row r="82" spans="2:29" ht="13.5" customHeight="1">
      <c r="B82" s="546"/>
      <c r="C82" s="547"/>
      <c r="D82" s="177"/>
      <c r="E82" s="180"/>
      <c r="F82" s="181"/>
      <c r="G82" s="477">
        <f t="shared" si="11"/>
        <v>0</v>
      </c>
      <c r="H82" s="479">
        <f t="shared" si="12"/>
        <v>0</v>
      </c>
      <c r="I82" s="477">
        <f t="shared" si="13"/>
        <v>0</v>
      </c>
      <c r="J82" s="180"/>
      <c r="K82" s="478">
        <f t="shared" si="14"/>
        <v>0</v>
      </c>
      <c r="L82" s="182"/>
      <c r="M82" s="477">
        <f t="shared" si="15"/>
        <v>0</v>
      </c>
      <c r="N82" s="476">
        <f t="shared" si="16"/>
        <v>0</v>
      </c>
      <c r="O82" s="478">
        <f t="shared" si="17"/>
        <v>0</v>
      </c>
      <c r="P82" s="476">
        <f t="shared" si="18"/>
        <v>0</v>
      </c>
      <c r="Q82" s="477">
        <f t="shared" si="19"/>
        <v>0</v>
      </c>
      <c r="R82" s="476">
        <f t="shared" si="20"/>
        <v>0</v>
      </c>
      <c r="S82" s="91">
        <f t="shared" si="21"/>
        <v>0</v>
      </c>
      <c r="W82" s="472"/>
      <c r="X82" s="63"/>
      <c r="Y82" s="63"/>
      <c r="Z82" s="63"/>
      <c r="AA82" s="63"/>
      <c r="AB82" s="63"/>
      <c r="AC82" s="63"/>
    </row>
    <row r="83" spans="2:29" ht="13.5" customHeight="1">
      <c r="B83" s="546"/>
      <c r="C83" s="547"/>
      <c r="D83" s="177"/>
      <c r="E83" s="180"/>
      <c r="F83" s="181"/>
      <c r="G83" s="477">
        <f t="shared" si="11"/>
        <v>0</v>
      </c>
      <c r="H83" s="479">
        <f t="shared" si="12"/>
        <v>0</v>
      </c>
      <c r="I83" s="477">
        <f t="shared" si="13"/>
        <v>0</v>
      </c>
      <c r="J83" s="180"/>
      <c r="K83" s="478">
        <f t="shared" si="14"/>
        <v>0</v>
      </c>
      <c r="L83" s="182"/>
      <c r="M83" s="477">
        <f t="shared" si="15"/>
        <v>0</v>
      </c>
      <c r="N83" s="476">
        <f t="shared" si="16"/>
        <v>0</v>
      </c>
      <c r="O83" s="478">
        <f t="shared" si="17"/>
        <v>0</v>
      </c>
      <c r="P83" s="476">
        <f t="shared" si="18"/>
        <v>0</v>
      </c>
      <c r="Q83" s="477">
        <f t="shared" si="19"/>
        <v>0</v>
      </c>
      <c r="R83" s="476">
        <f t="shared" si="20"/>
        <v>0</v>
      </c>
      <c r="S83" s="91">
        <f t="shared" si="21"/>
        <v>0</v>
      </c>
      <c r="W83" s="472"/>
      <c r="X83" s="63"/>
      <c r="Y83" s="63"/>
      <c r="Z83" s="63"/>
      <c r="AA83" s="63"/>
      <c r="AB83" s="63"/>
      <c r="AC83" s="63"/>
    </row>
    <row r="84" spans="2:29" ht="13.5" customHeight="1">
      <c r="B84" s="546"/>
      <c r="C84" s="547"/>
      <c r="D84" s="177"/>
      <c r="E84" s="180"/>
      <c r="F84" s="181"/>
      <c r="G84" s="477">
        <f t="shared" si="11"/>
        <v>0</v>
      </c>
      <c r="H84" s="479">
        <f t="shared" si="12"/>
        <v>0</v>
      </c>
      <c r="I84" s="477">
        <f t="shared" si="13"/>
        <v>0</v>
      </c>
      <c r="J84" s="180"/>
      <c r="K84" s="478">
        <f t="shared" si="14"/>
        <v>0</v>
      </c>
      <c r="L84" s="182"/>
      <c r="M84" s="477">
        <f t="shared" si="15"/>
        <v>0</v>
      </c>
      <c r="N84" s="476">
        <f t="shared" si="16"/>
        <v>0</v>
      </c>
      <c r="O84" s="478">
        <f t="shared" si="17"/>
        <v>0</v>
      </c>
      <c r="P84" s="476">
        <f t="shared" si="18"/>
        <v>0</v>
      </c>
      <c r="Q84" s="477">
        <f t="shared" si="19"/>
        <v>0</v>
      </c>
      <c r="R84" s="476">
        <f t="shared" si="20"/>
        <v>0</v>
      </c>
      <c r="S84" s="91">
        <f t="shared" si="21"/>
        <v>0</v>
      </c>
      <c r="W84" s="472"/>
      <c r="X84" s="63"/>
      <c r="Y84" s="63"/>
      <c r="Z84" s="63"/>
      <c r="AA84" s="63"/>
      <c r="AB84" s="63"/>
      <c r="AC84" s="63"/>
    </row>
    <row r="85" spans="2:29" ht="13.5" customHeight="1">
      <c r="B85" s="546"/>
      <c r="C85" s="547"/>
      <c r="D85" s="177"/>
      <c r="E85" s="180"/>
      <c r="F85" s="181"/>
      <c r="G85" s="477">
        <f t="shared" si="11"/>
        <v>0</v>
      </c>
      <c r="H85" s="479">
        <f t="shared" si="12"/>
        <v>0</v>
      </c>
      <c r="I85" s="477">
        <f t="shared" si="13"/>
        <v>0</v>
      </c>
      <c r="J85" s="180"/>
      <c r="K85" s="478">
        <f t="shared" si="14"/>
        <v>0</v>
      </c>
      <c r="L85" s="182"/>
      <c r="M85" s="477">
        <f t="shared" si="15"/>
        <v>0</v>
      </c>
      <c r="N85" s="476">
        <f t="shared" si="16"/>
        <v>0</v>
      </c>
      <c r="O85" s="478">
        <f t="shared" si="17"/>
        <v>0</v>
      </c>
      <c r="P85" s="476">
        <f t="shared" si="18"/>
        <v>0</v>
      </c>
      <c r="Q85" s="477">
        <f t="shared" si="19"/>
        <v>0</v>
      </c>
      <c r="R85" s="476">
        <f t="shared" si="20"/>
        <v>0</v>
      </c>
      <c r="S85" s="91">
        <f t="shared" si="21"/>
        <v>0</v>
      </c>
      <c r="W85" s="472"/>
      <c r="X85" s="63"/>
      <c r="Y85" s="63"/>
      <c r="Z85" s="63"/>
      <c r="AA85" s="63"/>
      <c r="AB85" s="63"/>
      <c r="AC85" s="63"/>
    </row>
    <row r="86" spans="2:29" ht="13.5" customHeight="1">
      <c r="B86" s="546"/>
      <c r="C86" s="547"/>
      <c r="D86" s="177"/>
      <c r="E86" s="180"/>
      <c r="F86" s="181"/>
      <c r="G86" s="477">
        <f t="shared" si="11"/>
        <v>0</v>
      </c>
      <c r="H86" s="479">
        <f t="shared" si="12"/>
        <v>0</v>
      </c>
      <c r="I86" s="477">
        <f t="shared" si="13"/>
        <v>0</v>
      </c>
      <c r="J86" s="180"/>
      <c r="K86" s="478">
        <f t="shared" si="14"/>
        <v>0</v>
      </c>
      <c r="L86" s="182"/>
      <c r="M86" s="477">
        <f t="shared" si="15"/>
        <v>0</v>
      </c>
      <c r="N86" s="476">
        <f t="shared" si="16"/>
        <v>0</v>
      </c>
      <c r="O86" s="478">
        <f t="shared" si="17"/>
        <v>0</v>
      </c>
      <c r="P86" s="476">
        <f t="shared" si="18"/>
        <v>0</v>
      </c>
      <c r="Q86" s="477">
        <f t="shared" si="19"/>
        <v>0</v>
      </c>
      <c r="R86" s="476">
        <f t="shared" si="20"/>
        <v>0</v>
      </c>
      <c r="S86" s="91">
        <f t="shared" si="21"/>
        <v>0</v>
      </c>
      <c r="W86" s="472"/>
      <c r="X86" s="63"/>
      <c r="Y86" s="63"/>
      <c r="Z86" s="63"/>
      <c r="AA86" s="63"/>
      <c r="AB86" s="63"/>
      <c r="AC86" s="63"/>
    </row>
    <row r="87" spans="2:29" ht="13.5" customHeight="1">
      <c r="B87" s="546"/>
      <c r="C87" s="547"/>
      <c r="D87" s="177"/>
      <c r="E87" s="180"/>
      <c r="F87" s="181"/>
      <c r="G87" s="477">
        <f t="shared" si="11"/>
        <v>0</v>
      </c>
      <c r="H87" s="479">
        <f t="shared" si="12"/>
        <v>0</v>
      </c>
      <c r="I87" s="477">
        <f t="shared" si="13"/>
        <v>0</v>
      </c>
      <c r="J87" s="180"/>
      <c r="K87" s="478">
        <f t="shared" si="14"/>
        <v>0</v>
      </c>
      <c r="L87" s="182"/>
      <c r="M87" s="477">
        <f t="shared" si="15"/>
        <v>0</v>
      </c>
      <c r="N87" s="476">
        <f t="shared" si="16"/>
        <v>0</v>
      </c>
      <c r="O87" s="478">
        <f t="shared" si="17"/>
        <v>0</v>
      </c>
      <c r="P87" s="476">
        <f t="shared" si="18"/>
        <v>0</v>
      </c>
      <c r="Q87" s="477">
        <f t="shared" si="19"/>
        <v>0</v>
      </c>
      <c r="R87" s="476">
        <f t="shared" si="20"/>
        <v>0</v>
      </c>
      <c r="S87" s="91">
        <f t="shared" si="21"/>
        <v>0</v>
      </c>
      <c r="W87" s="472"/>
      <c r="X87" s="63"/>
      <c r="Y87" s="63"/>
      <c r="Z87" s="63"/>
      <c r="AA87" s="63"/>
      <c r="AB87" s="63"/>
      <c r="AC87" s="63"/>
    </row>
    <row r="88" spans="2:29" ht="13.5" customHeight="1">
      <c r="B88" s="546"/>
      <c r="C88" s="547"/>
      <c r="D88" s="177"/>
      <c r="E88" s="180"/>
      <c r="F88" s="181"/>
      <c r="G88" s="477">
        <f t="shared" si="11"/>
        <v>0</v>
      </c>
      <c r="H88" s="479">
        <f t="shared" si="12"/>
        <v>0</v>
      </c>
      <c r="I88" s="477">
        <f t="shared" si="13"/>
        <v>0</v>
      </c>
      <c r="J88" s="180"/>
      <c r="K88" s="478">
        <f t="shared" si="14"/>
        <v>0</v>
      </c>
      <c r="L88" s="182"/>
      <c r="M88" s="477">
        <f t="shared" si="15"/>
        <v>0</v>
      </c>
      <c r="N88" s="476">
        <f t="shared" si="16"/>
        <v>0</v>
      </c>
      <c r="O88" s="478">
        <f t="shared" si="17"/>
        <v>0</v>
      </c>
      <c r="P88" s="476">
        <f t="shared" si="18"/>
        <v>0</v>
      </c>
      <c r="Q88" s="477">
        <f t="shared" si="19"/>
        <v>0</v>
      </c>
      <c r="R88" s="476">
        <f t="shared" si="20"/>
        <v>0</v>
      </c>
      <c r="S88" s="91">
        <f t="shared" si="21"/>
        <v>0</v>
      </c>
      <c r="W88" s="472"/>
      <c r="X88" s="63"/>
      <c r="Y88" s="63"/>
      <c r="Z88" s="63"/>
      <c r="AA88" s="63"/>
      <c r="AB88" s="63"/>
      <c r="AC88" s="63"/>
    </row>
    <row r="89" spans="2:29" ht="13.5" customHeight="1">
      <c r="B89" s="546"/>
      <c r="C89" s="547"/>
      <c r="D89" s="177"/>
      <c r="E89" s="180"/>
      <c r="F89" s="181"/>
      <c r="G89" s="477">
        <f t="shared" si="11"/>
        <v>0</v>
      </c>
      <c r="H89" s="479">
        <f t="shared" si="12"/>
        <v>0</v>
      </c>
      <c r="I89" s="477">
        <f t="shared" si="13"/>
        <v>0</v>
      </c>
      <c r="J89" s="180"/>
      <c r="K89" s="478">
        <f t="shared" si="14"/>
        <v>0</v>
      </c>
      <c r="L89" s="182"/>
      <c r="M89" s="477">
        <f t="shared" si="15"/>
        <v>0</v>
      </c>
      <c r="N89" s="476">
        <f t="shared" si="16"/>
        <v>0</v>
      </c>
      <c r="O89" s="478">
        <f t="shared" si="17"/>
        <v>0</v>
      </c>
      <c r="P89" s="476">
        <f t="shared" si="18"/>
        <v>0</v>
      </c>
      <c r="Q89" s="477">
        <f t="shared" si="19"/>
        <v>0</v>
      </c>
      <c r="R89" s="476">
        <f t="shared" si="20"/>
        <v>0</v>
      </c>
      <c r="S89" s="91">
        <f t="shared" si="21"/>
        <v>0</v>
      </c>
      <c r="W89" s="472"/>
      <c r="X89" s="63"/>
      <c r="Y89" s="63"/>
      <c r="Z89" s="63"/>
      <c r="AA89" s="63"/>
      <c r="AB89" s="63"/>
      <c r="AC89" s="63"/>
    </row>
    <row r="90" spans="2:29" ht="13.5" customHeight="1">
      <c r="B90" s="546"/>
      <c r="C90" s="547"/>
      <c r="D90" s="177"/>
      <c r="E90" s="180"/>
      <c r="F90" s="181"/>
      <c r="G90" s="477">
        <f t="shared" si="11"/>
        <v>0</v>
      </c>
      <c r="H90" s="479">
        <f t="shared" si="12"/>
        <v>0</v>
      </c>
      <c r="I90" s="477">
        <f t="shared" si="13"/>
        <v>0</v>
      </c>
      <c r="J90" s="180"/>
      <c r="K90" s="478">
        <f t="shared" si="14"/>
        <v>0</v>
      </c>
      <c r="L90" s="182"/>
      <c r="M90" s="477">
        <f t="shared" si="15"/>
        <v>0</v>
      </c>
      <c r="N90" s="476">
        <f t="shared" si="16"/>
        <v>0</v>
      </c>
      <c r="O90" s="478">
        <f t="shared" si="17"/>
        <v>0</v>
      </c>
      <c r="P90" s="476">
        <f t="shared" si="18"/>
        <v>0</v>
      </c>
      <c r="Q90" s="477">
        <f t="shared" si="19"/>
        <v>0</v>
      </c>
      <c r="R90" s="476">
        <f t="shared" si="20"/>
        <v>0</v>
      </c>
      <c r="S90" s="91">
        <f t="shared" si="21"/>
        <v>0</v>
      </c>
      <c r="W90" s="472"/>
      <c r="X90" s="63"/>
      <c r="Y90" s="63"/>
      <c r="Z90" s="63"/>
      <c r="AA90" s="63"/>
      <c r="AB90" s="63"/>
      <c r="AC90" s="63"/>
    </row>
    <row r="91" spans="2:29" ht="13.5" customHeight="1">
      <c r="B91" s="546"/>
      <c r="C91" s="547"/>
      <c r="D91" s="177"/>
      <c r="E91" s="180"/>
      <c r="F91" s="181"/>
      <c r="G91" s="477">
        <f t="shared" si="11"/>
        <v>0</v>
      </c>
      <c r="H91" s="479">
        <f t="shared" si="12"/>
        <v>0</v>
      </c>
      <c r="I91" s="477">
        <f t="shared" si="13"/>
        <v>0</v>
      </c>
      <c r="J91" s="180"/>
      <c r="K91" s="478">
        <f t="shared" si="14"/>
        <v>0</v>
      </c>
      <c r="L91" s="182"/>
      <c r="M91" s="477">
        <f t="shared" si="15"/>
        <v>0</v>
      </c>
      <c r="N91" s="476">
        <f t="shared" si="16"/>
        <v>0</v>
      </c>
      <c r="O91" s="478">
        <f t="shared" si="17"/>
        <v>0</v>
      </c>
      <c r="P91" s="476">
        <f t="shared" si="18"/>
        <v>0</v>
      </c>
      <c r="Q91" s="477">
        <f t="shared" si="19"/>
        <v>0</v>
      </c>
      <c r="R91" s="476">
        <f t="shared" si="20"/>
        <v>0</v>
      </c>
      <c r="S91" s="91">
        <f t="shared" si="21"/>
        <v>0</v>
      </c>
      <c r="W91" s="472"/>
      <c r="X91" s="63"/>
      <c r="Y91" s="63"/>
      <c r="Z91" s="63"/>
      <c r="AA91" s="63"/>
      <c r="AB91" s="63"/>
      <c r="AC91" s="63"/>
    </row>
    <row r="92" spans="2:29" ht="13.5" customHeight="1">
      <c r="B92" s="546"/>
      <c r="C92" s="547"/>
      <c r="D92" s="177"/>
      <c r="E92" s="180"/>
      <c r="F92" s="181"/>
      <c r="G92" s="477">
        <f t="shared" si="11"/>
        <v>0</v>
      </c>
      <c r="H92" s="479">
        <f t="shared" si="12"/>
        <v>0</v>
      </c>
      <c r="I92" s="477">
        <f t="shared" si="13"/>
        <v>0</v>
      </c>
      <c r="J92" s="180"/>
      <c r="K92" s="478">
        <f t="shared" si="14"/>
        <v>0</v>
      </c>
      <c r="L92" s="182"/>
      <c r="M92" s="477">
        <f t="shared" si="15"/>
        <v>0</v>
      </c>
      <c r="N92" s="476">
        <f t="shared" si="16"/>
        <v>0</v>
      </c>
      <c r="O92" s="478">
        <f t="shared" si="17"/>
        <v>0</v>
      </c>
      <c r="P92" s="476">
        <f t="shared" si="18"/>
        <v>0</v>
      </c>
      <c r="Q92" s="477">
        <f t="shared" si="19"/>
        <v>0</v>
      </c>
      <c r="R92" s="476">
        <f t="shared" si="20"/>
        <v>0</v>
      </c>
      <c r="S92" s="91">
        <f t="shared" si="21"/>
        <v>0</v>
      </c>
      <c r="W92" s="472"/>
      <c r="X92" s="63"/>
      <c r="Y92" s="63"/>
      <c r="Z92" s="63"/>
      <c r="AA92" s="63"/>
      <c r="AB92" s="63"/>
      <c r="AC92" s="63"/>
    </row>
    <row r="93" spans="2:29" ht="13.5" customHeight="1">
      <c r="B93" s="546"/>
      <c r="C93" s="547"/>
      <c r="D93" s="177"/>
      <c r="E93" s="180"/>
      <c r="F93" s="181"/>
      <c r="G93" s="477">
        <f t="shared" si="11"/>
        <v>0</v>
      </c>
      <c r="H93" s="479">
        <f t="shared" si="12"/>
        <v>0</v>
      </c>
      <c r="I93" s="477">
        <f t="shared" si="13"/>
        <v>0</v>
      </c>
      <c r="J93" s="180"/>
      <c r="K93" s="478">
        <f t="shared" si="14"/>
        <v>0</v>
      </c>
      <c r="L93" s="182"/>
      <c r="M93" s="477">
        <f t="shared" si="15"/>
        <v>0</v>
      </c>
      <c r="N93" s="476">
        <f t="shared" si="16"/>
        <v>0</v>
      </c>
      <c r="O93" s="478">
        <f t="shared" si="17"/>
        <v>0</v>
      </c>
      <c r="P93" s="476">
        <f t="shared" si="18"/>
        <v>0</v>
      </c>
      <c r="Q93" s="477">
        <f t="shared" si="19"/>
        <v>0</v>
      </c>
      <c r="R93" s="476">
        <f t="shared" si="20"/>
        <v>0</v>
      </c>
      <c r="S93" s="91">
        <f t="shared" si="21"/>
        <v>0</v>
      </c>
      <c r="W93" s="472"/>
      <c r="X93" s="63"/>
      <c r="Y93" s="63"/>
      <c r="Z93" s="63"/>
      <c r="AA93" s="63"/>
      <c r="AB93" s="63"/>
      <c r="AC93" s="63"/>
    </row>
    <row r="94" spans="2:29" ht="13.5" customHeight="1">
      <c r="B94" s="546"/>
      <c r="C94" s="547"/>
      <c r="D94" s="177"/>
      <c r="E94" s="180"/>
      <c r="F94" s="181"/>
      <c r="G94" s="477">
        <f t="shared" si="11"/>
        <v>0</v>
      </c>
      <c r="H94" s="479">
        <f t="shared" si="12"/>
        <v>0</v>
      </c>
      <c r="I94" s="477">
        <f t="shared" si="13"/>
        <v>0</v>
      </c>
      <c r="J94" s="180"/>
      <c r="K94" s="478">
        <f t="shared" si="14"/>
        <v>0</v>
      </c>
      <c r="L94" s="182"/>
      <c r="M94" s="477">
        <f t="shared" si="15"/>
        <v>0</v>
      </c>
      <c r="N94" s="476">
        <f t="shared" si="16"/>
        <v>0</v>
      </c>
      <c r="O94" s="478">
        <f t="shared" si="17"/>
        <v>0</v>
      </c>
      <c r="P94" s="476">
        <f t="shared" si="18"/>
        <v>0</v>
      </c>
      <c r="Q94" s="477">
        <f t="shared" si="19"/>
        <v>0</v>
      </c>
      <c r="R94" s="476">
        <f t="shared" si="20"/>
        <v>0</v>
      </c>
      <c r="S94" s="91">
        <f t="shared" si="21"/>
        <v>0</v>
      </c>
      <c r="W94" s="472"/>
      <c r="X94" s="63"/>
      <c r="Y94" s="63"/>
      <c r="Z94" s="63"/>
      <c r="AA94" s="63"/>
      <c r="AB94" s="63"/>
      <c r="AC94" s="63"/>
    </row>
    <row r="95" spans="2:29" ht="13.5" customHeight="1">
      <c r="B95" s="546"/>
      <c r="C95" s="547"/>
      <c r="D95" s="177"/>
      <c r="E95" s="180"/>
      <c r="F95" s="181"/>
      <c r="G95" s="477">
        <f t="shared" si="11"/>
        <v>0</v>
      </c>
      <c r="H95" s="479">
        <f t="shared" si="12"/>
        <v>0</v>
      </c>
      <c r="I95" s="477">
        <f t="shared" si="13"/>
        <v>0</v>
      </c>
      <c r="J95" s="180"/>
      <c r="K95" s="478">
        <f t="shared" si="14"/>
        <v>0</v>
      </c>
      <c r="L95" s="182"/>
      <c r="M95" s="477">
        <f t="shared" si="15"/>
        <v>0</v>
      </c>
      <c r="N95" s="476">
        <f t="shared" si="16"/>
        <v>0</v>
      </c>
      <c r="O95" s="478">
        <f t="shared" si="17"/>
        <v>0</v>
      </c>
      <c r="P95" s="476">
        <f t="shared" si="18"/>
        <v>0</v>
      </c>
      <c r="Q95" s="477">
        <f t="shared" si="19"/>
        <v>0</v>
      </c>
      <c r="R95" s="476">
        <f t="shared" si="20"/>
        <v>0</v>
      </c>
      <c r="S95" s="91">
        <f t="shared" si="21"/>
        <v>0</v>
      </c>
      <c r="W95" s="472"/>
      <c r="X95" s="63"/>
      <c r="Y95" s="63"/>
      <c r="Z95" s="63"/>
      <c r="AA95" s="63"/>
      <c r="AB95" s="63"/>
      <c r="AC95" s="63"/>
    </row>
    <row r="96" spans="2:29" ht="13.5" customHeight="1">
      <c r="B96" s="546"/>
      <c r="C96" s="547"/>
      <c r="D96" s="177"/>
      <c r="E96" s="180"/>
      <c r="F96" s="181"/>
      <c r="G96" s="477">
        <f t="shared" si="11"/>
        <v>0</v>
      </c>
      <c r="H96" s="479">
        <f t="shared" si="12"/>
        <v>0</v>
      </c>
      <c r="I96" s="477">
        <f t="shared" si="13"/>
        <v>0</v>
      </c>
      <c r="J96" s="180"/>
      <c r="K96" s="478">
        <f t="shared" si="14"/>
        <v>0</v>
      </c>
      <c r="L96" s="182"/>
      <c r="M96" s="477">
        <f t="shared" si="15"/>
        <v>0</v>
      </c>
      <c r="N96" s="476">
        <f t="shared" si="16"/>
        <v>0</v>
      </c>
      <c r="O96" s="478">
        <f t="shared" si="17"/>
        <v>0</v>
      </c>
      <c r="P96" s="476">
        <f t="shared" si="18"/>
        <v>0</v>
      </c>
      <c r="Q96" s="477">
        <f t="shared" si="19"/>
        <v>0</v>
      </c>
      <c r="R96" s="476">
        <f t="shared" si="20"/>
        <v>0</v>
      </c>
      <c r="S96" s="91">
        <f t="shared" si="21"/>
        <v>0</v>
      </c>
      <c r="W96" s="472"/>
      <c r="X96" s="63"/>
      <c r="Y96" s="63"/>
      <c r="Z96" s="63"/>
      <c r="AA96" s="63"/>
      <c r="AB96" s="63"/>
      <c r="AC96" s="63"/>
    </row>
    <row r="97" spans="1:29" ht="13.5" customHeight="1">
      <c r="B97" s="546"/>
      <c r="C97" s="547"/>
      <c r="D97" s="177"/>
      <c r="E97" s="180"/>
      <c r="F97" s="181"/>
      <c r="G97" s="477">
        <f t="shared" si="11"/>
        <v>0</v>
      </c>
      <c r="H97" s="479">
        <f t="shared" si="12"/>
        <v>0</v>
      </c>
      <c r="I97" s="477">
        <f t="shared" si="13"/>
        <v>0</v>
      </c>
      <c r="J97" s="180"/>
      <c r="K97" s="478">
        <f t="shared" si="14"/>
        <v>0</v>
      </c>
      <c r="L97" s="182"/>
      <c r="M97" s="477">
        <f t="shared" si="15"/>
        <v>0</v>
      </c>
      <c r="N97" s="476">
        <f t="shared" si="16"/>
        <v>0</v>
      </c>
      <c r="O97" s="478">
        <f t="shared" si="17"/>
        <v>0</v>
      </c>
      <c r="P97" s="476">
        <f t="shared" si="18"/>
        <v>0</v>
      </c>
      <c r="Q97" s="477">
        <f t="shared" si="19"/>
        <v>0</v>
      </c>
      <c r="R97" s="476">
        <f t="shared" si="20"/>
        <v>0</v>
      </c>
      <c r="S97" s="91">
        <f t="shared" si="21"/>
        <v>0</v>
      </c>
      <c r="W97" s="472"/>
      <c r="X97" s="63"/>
      <c r="Y97" s="63"/>
      <c r="Z97" s="63"/>
      <c r="AA97" s="63"/>
      <c r="AB97" s="63"/>
      <c r="AC97" s="63"/>
    </row>
    <row r="98" spans="1:29" ht="13.5" customHeight="1">
      <c r="B98" s="546"/>
      <c r="C98" s="547"/>
      <c r="D98" s="177"/>
      <c r="E98" s="180"/>
      <c r="F98" s="181"/>
      <c r="G98" s="477">
        <f t="shared" si="11"/>
        <v>0</v>
      </c>
      <c r="H98" s="479">
        <f t="shared" si="12"/>
        <v>0</v>
      </c>
      <c r="I98" s="477">
        <f t="shared" si="13"/>
        <v>0</v>
      </c>
      <c r="J98" s="180"/>
      <c r="K98" s="478">
        <f t="shared" si="14"/>
        <v>0</v>
      </c>
      <c r="L98" s="182"/>
      <c r="M98" s="477">
        <f t="shared" si="15"/>
        <v>0</v>
      </c>
      <c r="N98" s="476">
        <f t="shared" si="16"/>
        <v>0</v>
      </c>
      <c r="O98" s="478">
        <f t="shared" si="17"/>
        <v>0</v>
      </c>
      <c r="P98" s="476">
        <f t="shared" si="18"/>
        <v>0</v>
      </c>
      <c r="Q98" s="477">
        <f t="shared" si="19"/>
        <v>0</v>
      </c>
      <c r="R98" s="476">
        <f t="shared" si="20"/>
        <v>0</v>
      </c>
      <c r="S98" s="91">
        <f t="shared" si="21"/>
        <v>0</v>
      </c>
      <c r="W98" s="472"/>
      <c r="X98" s="63"/>
      <c r="Y98" s="63"/>
      <c r="Z98" s="63"/>
      <c r="AA98" s="63"/>
      <c r="AB98" s="63"/>
      <c r="AC98" s="63"/>
    </row>
    <row r="99" spans="1:29" ht="13.5" customHeight="1">
      <c r="B99" s="546"/>
      <c r="C99" s="547"/>
      <c r="D99" s="177"/>
      <c r="E99" s="180"/>
      <c r="F99" s="181"/>
      <c r="G99" s="477">
        <f t="shared" si="11"/>
        <v>0</v>
      </c>
      <c r="H99" s="479">
        <f t="shared" si="12"/>
        <v>0</v>
      </c>
      <c r="I99" s="477">
        <f t="shared" si="13"/>
        <v>0</v>
      </c>
      <c r="J99" s="180"/>
      <c r="K99" s="478">
        <f t="shared" si="14"/>
        <v>0</v>
      </c>
      <c r="L99" s="182"/>
      <c r="M99" s="477">
        <f t="shared" si="15"/>
        <v>0</v>
      </c>
      <c r="N99" s="476">
        <f t="shared" si="16"/>
        <v>0</v>
      </c>
      <c r="O99" s="478">
        <f t="shared" si="17"/>
        <v>0</v>
      </c>
      <c r="P99" s="476">
        <f t="shared" si="18"/>
        <v>0</v>
      </c>
      <c r="Q99" s="477">
        <f t="shared" si="19"/>
        <v>0</v>
      </c>
      <c r="R99" s="476">
        <f t="shared" si="20"/>
        <v>0</v>
      </c>
      <c r="S99" s="91">
        <f t="shared" si="21"/>
        <v>0</v>
      </c>
      <c r="W99" s="472"/>
      <c r="X99" s="63"/>
      <c r="Y99" s="63"/>
      <c r="Z99" s="63"/>
      <c r="AA99" s="63"/>
      <c r="AB99" s="63"/>
      <c r="AC99" s="63"/>
    </row>
    <row r="100" spans="1:29" ht="13.5" customHeight="1">
      <c r="B100" s="546"/>
      <c r="C100" s="547"/>
      <c r="D100" s="177"/>
      <c r="E100" s="180"/>
      <c r="F100" s="181"/>
      <c r="G100" s="477">
        <f t="shared" si="11"/>
        <v>0</v>
      </c>
      <c r="H100" s="479">
        <f t="shared" si="12"/>
        <v>0</v>
      </c>
      <c r="I100" s="477">
        <f t="shared" si="13"/>
        <v>0</v>
      </c>
      <c r="J100" s="180"/>
      <c r="K100" s="478">
        <f t="shared" si="14"/>
        <v>0</v>
      </c>
      <c r="L100" s="182"/>
      <c r="M100" s="477">
        <f t="shared" si="15"/>
        <v>0</v>
      </c>
      <c r="N100" s="476">
        <f t="shared" si="16"/>
        <v>0</v>
      </c>
      <c r="O100" s="478">
        <f t="shared" si="17"/>
        <v>0</v>
      </c>
      <c r="P100" s="476">
        <f t="shared" si="18"/>
        <v>0</v>
      </c>
      <c r="Q100" s="477">
        <f t="shared" si="19"/>
        <v>0</v>
      </c>
      <c r="R100" s="476">
        <f t="shared" si="20"/>
        <v>0</v>
      </c>
      <c r="S100" s="91">
        <f t="shared" si="21"/>
        <v>0</v>
      </c>
      <c r="W100" s="472"/>
      <c r="X100" s="63"/>
      <c r="Y100" s="63"/>
      <c r="Z100" s="63"/>
      <c r="AA100" s="63"/>
      <c r="AB100" s="63"/>
      <c r="AC100" s="63"/>
    </row>
    <row r="101" spans="1:29" ht="13.5" customHeight="1">
      <c r="B101" s="546"/>
      <c r="C101" s="547"/>
      <c r="D101" s="177"/>
      <c r="E101" s="180"/>
      <c r="F101" s="181"/>
      <c r="G101" s="477">
        <f t="shared" si="11"/>
        <v>0</v>
      </c>
      <c r="H101" s="479">
        <f t="shared" si="12"/>
        <v>0</v>
      </c>
      <c r="I101" s="477">
        <f t="shared" si="13"/>
        <v>0</v>
      </c>
      <c r="J101" s="180"/>
      <c r="K101" s="478">
        <f t="shared" si="14"/>
        <v>0</v>
      </c>
      <c r="L101" s="182"/>
      <c r="M101" s="477">
        <f t="shared" si="15"/>
        <v>0</v>
      </c>
      <c r="N101" s="476">
        <f t="shared" si="16"/>
        <v>0</v>
      </c>
      <c r="O101" s="478">
        <f t="shared" si="17"/>
        <v>0</v>
      </c>
      <c r="P101" s="476">
        <f t="shared" si="18"/>
        <v>0</v>
      </c>
      <c r="Q101" s="477">
        <f t="shared" si="19"/>
        <v>0</v>
      </c>
      <c r="R101" s="476">
        <f t="shared" si="20"/>
        <v>0</v>
      </c>
      <c r="S101" s="91">
        <f t="shared" si="21"/>
        <v>0</v>
      </c>
      <c r="W101" s="472"/>
      <c r="X101" s="63"/>
      <c r="Y101" s="63"/>
      <c r="Z101" s="63"/>
      <c r="AA101" s="63"/>
      <c r="AB101" s="63"/>
      <c r="AC101" s="63"/>
    </row>
    <row r="102" spans="1:29" ht="13.5" customHeight="1">
      <c r="B102" s="546"/>
      <c r="C102" s="547"/>
      <c r="D102" s="177"/>
      <c r="E102" s="180"/>
      <c r="F102" s="181"/>
      <c r="G102" s="477">
        <f t="shared" si="11"/>
        <v>0</v>
      </c>
      <c r="H102" s="479">
        <f t="shared" si="12"/>
        <v>0</v>
      </c>
      <c r="I102" s="477">
        <f t="shared" si="13"/>
        <v>0</v>
      </c>
      <c r="J102" s="180"/>
      <c r="K102" s="478">
        <f t="shared" si="14"/>
        <v>0</v>
      </c>
      <c r="L102" s="182"/>
      <c r="M102" s="477">
        <f t="shared" si="15"/>
        <v>0</v>
      </c>
      <c r="N102" s="476">
        <f t="shared" si="16"/>
        <v>0</v>
      </c>
      <c r="O102" s="478">
        <f t="shared" si="17"/>
        <v>0</v>
      </c>
      <c r="P102" s="476">
        <f t="shared" si="18"/>
        <v>0</v>
      </c>
      <c r="Q102" s="477">
        <f t="shared" si="19"/>
        <v>0</v>
      </c>
      <c r="R102" s="476">
        <f t="shared" si="20"/>
        <v>0</v>
      </c>
      <c r="S102" s="91">
        <f t="shared" si="21"/>
        <v>0</v>
      </c>
      <c r="W102" s="472"/>
      <c r="X102" s="63"/>
      <c r="Y102" s="63"/>
      <c r="Z102" s="63"/>
      <c r="AA102" s="63"/>
      <c r="AB102" s="63"/>
      <c r="AC102" s="63"/>
    </row>
    <row r="103" spans="1:29" ht="13.5" customHeight="1">
      <c r="B103" s="546"/>
      <c r="C103" s="547"/>
      <c r="D103" s="177"/>
      <c r="E103" s="180"/>
      <c r="F103" s="181"/>
      <c r="G103" s="477">
        <f t="shared" si="11"/>
        <v>0</v>
      </c>
      <c r="H103" s="479">
        <f t="shared" si="12"/>
        <v>0</v>
      </c>
      <c r="I103" s="477">
        <f t="shared" si="13"/>
        <v>0</v>
      </c>
      <c r="J103" s="180"/>
      <c r="K103" s="478">
        <f t="shared" si="14"/>
        <v>0</v>
      </c>
      <c r="L103" s="182"/>
      <c r="M103" s="477">
        <f t="shared" si="15"/>
        <v>0</v>
      </c>
      <c r="N103" s="476">
        <f t="shared" si="16"/>
        <v>0</v>
      </c>
      <c r="O103" s="478">
        <f t="shared" si="17"/>
        <v>0</v>
      </c>
      <c r="P103" s="476">
        <f t="shared" si="18"/>
        <v>0</v>
      </c>
      <c r="Q103" s="477">
        <f t="shared" si="19"/>
        <v>0</v>
      </c>
      <c r="R103" s="476">
        <f t="shared" si="20"/>
        <v>0</v>
      </c>
      <c r="S103" s="91">
        <f t="shared" si="21"/>
        <v>0</v>
      </c>
      <c r="W103" s="472"/>
      <c r="X103" s="63"/>
      <c r="Y103" s="63"/>
      <c r="Z103" s="63"/>
      <c r="AA103" s="63"/>
      <c r="AB103" s="63"/>
      <c r="AC103" s="63"/>
    </row>
    <row r="104" spans="1:29" ht="13.5" customHeight="1">
      <c r="B104" s="546"/>
      <c r="C104" s="547"/>
      <c r="D104" s="177"/>
      <c r="E104" s="180"/>
      <c r="F104" s="181"/>
      <c r="G104" s="477">
        <f t="shared" si="11"/>
        <v>0</v>
      </c>
      <c r="H104" s="479">
        <f t="shared" si="12"/>
        <v>0</v>
      </c>
      <c r="I104" s="477">
        <f t="shared" si="13"/>
        <v>0</v>
      </c>
      <c r="J104" s="180"/>
      <c r="K104" s="478">
        <f t="shared" si="14"/>
        <v>0</v>
      </c>
      <c r="L104" s="182"/>
      <c r="M104" s="477">
        <f t="shared" si="15"/>
        <v>0</v>
      </c>
      <c r="N104" s="476">
        <f t="shared" si="16"/>
        <v>0</v>
      </c>
      <c r="O104" s="478">
        <f t="shared" si="17"/>
        <v>0</v>
      </c>
      <c r="P104" s="476">
        <f t="shared" si="18"/>
        <v>0</v>
      </c>
      <c r="Q104" s="477">
        <f t="shared" si="19"/>
        <v>0</v>
      </c>
      <c r="R104" s="476">
        <f t="shared" si="20"/>
        <v>0</v>
      </c>
      <c r="S104" s="91">
        <f t="shared" si="21"/>
        <v>0</v>
      </c>
      <c r="W104" s="472"/>
      <c r="X104" s="63"/>
      <c r="Y104" s="63"/>
      <c r="Z104" s="63"/>
      <c r="AA104" s="63"/>
      <c r="AB104" s="63"/>
      <c r="AC104" s="63"/>
    </row>
    <row r="105" spans="1:29" ht="13.5" customHeight="1">
      <c r="B105" s="546"/>
      <c r="C105" s="547"/>
      <c r="D105" s="177"/>
      <c r="E105" s="180"/>
      <c r="F105" s="181"/>
      <c r="G105" s="477">
        <f t="shared" si="11"/>
        <v>0</v>
      </c>
      <c r="H105" s="479">
        <f t="shared" si="12"/>
        <v>0</v>
      </c>
      <c r="I105" s="477">
        <f t="shared" si="13"/>
        <v>0</v>
      </c>
      <c r="J105" s="180"/>
      <c r="K105" s="478">
        <f t="shared" si="14"/>
        <v>0</v>
      </c>
      <c r="L105" s="182"/>
      <c r="M105" s="477">
        <f t="shared" si="15"/>
        <v>0</v>
      </c>
      <c r="N105" s="476">
        <f t="shared" si="16"/>
        <v>0</v>
      </c>
      <c r="O105" s="478">
        <f t="shared" si="17"/>
        <v>0</v>
      </c>
      <c r="P105" s="476">
        <f t="shared" si="18"/>
        <v>0</v>
      </c>
      <c r="Q105" s="477">
        <f t="shared" si="19"/>
        <v>0</v>
      </c>
      <c r="R105" s="476">
        <f t="shared" si="20"/>
        <v>0</v>
      </c>
      <c r="S105" s="91">
        <f t="shared" si="21"/>
        <v>0</v>
      </c>
      <c r="W105" s="472"/>
      <c r="X105" s="63"/>
      <c r="Y105" s="63"/>
      <c r="Z105" s="63"/>
      <c r="AA105" s="63"/>
      <c r="AB105" s="63"/>
      <c r="AC105" s="63"/>
    </row>
    <row r="106" spans="1:29" ht="13.5" customHeight="1">
      <c r="B106" s="546"/>
      <c r="C106" s="547"/>
      <c r="D106" s="177"/>
      <c r="E106" s="180"/>
      <c r="F106" s="181"/>
      <c r="G106" s="477">
        <f t="shared" si="11"/>
        <v>0</v>
      </c>
      <c r="H106" s="479">
        <f t="shared" si="12"/>
        <v>0</v>
      </c>
      <c r="I106" s="477">
        <f t="shared" si="13"/>
        <v>0</v>
      </c>
      <c r="J106" s="180"/>
      <c r="K106" s="478">
        <f t="shared" si="14"/>
        <v>0</v>
      </c>
      <c r="L106" s="182"/>
      <c r="M106" s="477">
        <f t="shared" si="15"/>
        <v>0</v>
      </c>
      <c r="N106" s="476">
        <f t="shared" si="16"/>
        <v>0</v>
      </c>
      <c r="O106" s="478">
        <f t="shared" si="17"/>
        <v>0</v>
      </c>
      <c r="P106" s="476">
        <f t="shared" si="18"/>
        <v>0</v>
      </c>
      <c r="Q106" s="477">
        <f t="shared" si="19"/>
        <v>0</v>
      </c>
      <c r="R106" s="476">
        <f t="shared" si="20"/>
        <v>0</v>
      </c>
      <c r="S106" s="91">
        <f t="shared" si="21"/>
        <v>0</v>
      </c>
      <c r="W106" s="472"/>
      <c r="X106" s="63"/>
      <c r="Y106" s="63"/>
      <c r="Z106" s="63"/>
      <c r="AA106" s="63"/>
      <c r="AB106" s="63"/>
      <c r="AC106" s="63"/>
    </row>
    <row r="107" spans="1:29" ht="13.5" customHeight="1">
      <c r="B107" s="546"/>
      <c r="C107" s="547"/>
      <c r="D107" s="177"/>
      <c r="E107" s="180"/>
      <c r="F107" s="181"/>
      <c r="G107" s="477">
        <f t="shared" si="11"/>
        <v>0</v>
      </c>
      <c r="H107" s="479">
        <f t="shared" si="12"/>
        <v>0</v>
      </c>
      <c r="I107" s="477">
        <f t="shared" si="13"/>
        <v>0</v>
      </c>
      <c r="J107" s="180"/>
      <c r="K107" s="478">
        <f t="shared" si="14"/>
        <v>0</v>
      </c>
      <c r="L107" s="182"/>
      <c r="M107" s="477">
        <f t="shared" si="15"/>
        <v>0</v>
      </c>
      <c r="N107" s="476">
        <f t="shared" si="16"/>
        <v>0</v>
      </c>
      <c r="O107" s="478">
        <f t="shared" si="17"/>
        <v>0</v>
      </c>
      <c r="P107" s="476">
        <f t="shared" si="18"/>
        <v>0</v>
      </c>
      <c r="Q107" s="477">
        <f t="shared" si="19"/>
        <v>0</v>
      </c>
      <c r="R107" s="476">
        <f t="shared" si="20"/>
        <v>0</v>
      </c>
      <c r="S107" s="91">
        <f t="shared" si="21"/>
        <v>0</v>
      </c>
      <c r="W107" s="472"/>
      <c r="X107" s="63"/>
      <c r="Y107" s="63"/>
      <c r="Z107" s="63"/>
      <c r="AA107" s="63"/>
      <c r="AB107" s="63"/>
      <c r="AC107" s="63"/>
    </row>
    <row r="108" spans="1:29" ht="18.75" customHeight="1">
      <c r="B108" s="539" t="s">
        <v>35</v>
      </c>
      <c r="C108" s="540"/>
      <c r="D108" s="541"/>
      <c r="E108" s="92"/>
      <c r="F108" s="475"/>
      <c r="G108" s="474"/>
      <c r="H108" s="474"/>
      <c r="I108" s="474"/>
      <c r="J108" s="93"/>
      <c r="K108" s="93"/>
      <c r="L108" s="93"/>
      <c r="M108" s="474"/>
      <c r="N108" s="473"/>
      <c r="O108" s="473"/>
      <c r="P108" s="93"/>
      <c r="Q108" s="94">
        <f>SUM(Q63:Q107)</f>
        <v>0</v>
      </c>
      <c r="R108" s="95">
        <f>SUM(R63:R107)</f>
        <v>0</v>
      </c>
      <c r="S108" s="95">
        <f>SUM(S63:S107)</f>
        <v>0</v>
      </c>
      <c r="W108" s="472"/>
      <c r="X108" s="63"/>
      <c r="Y108" s="63"/>
      <c r="Z108" s="63"/>
      <c r="AA108" s="63"/>
      <c r="AB108" s="63"/>
      <c r="AC108" s="63"/>
    </row>
    <row r="109" spans="1:29">
      <c r="B109" s="472"/>
      <c r="C109" s="472"/>
      <c r="D109" s="472"/>
      <c r="E109" s="472"/>
      <c r="F109" s="472"/>
      <c r="G109" s="63"/>
      <c r="H109" s="63"/>
      <c r="I109" s="63"/>
      <c r="J109" s="63"/>
      <c r="K109" s="471"/>
      <c r="L109" s="471"/>
      <c r="M109" s="63"/>
      <c r="N109" s="63"/>
      <c r="O109" s="63"/>
      <c r="P109" s="63"/>
      <c r="Q109" s="63"/>
    </row>
    <row r="110" spans="1:29" ht="24" customHeight="1">
      <c r="A110" s="64" t="s">
        <v>235</v>
      </c>
      <c r="B110" s="65" t="s">
        <v>236</v>
      </c>
      <c r="C110" s="65"/>
      <c r="D110" s="65"/>
      <c r="E110" s="65"/>
      <c r="F110" s="65"/>
      <c r="G110" s="65"/>
      <c r="H110" s="65"/>
      <c r="I110" s="65"/>
      <c r="K110" s="65"/>
    </row>
    <row r="111" spans="1:29" ht="15.75" customHeight="1">
      <c r="A111" s="65"/>
      <c r="B111" s="65" t="s">
        <v>237</v>
      </c>
      <c r="C111" s="65"/>
      <c r="D111" s="65"/>
      <c r="E111" s="65"/>
      <c r="G111" s="65" t="s">
        <v>238</v>
      </c>
      <c r="H111" s="65"/>
      <c r="I111" s="65"/>
      <c r="J111" s="65"/>
      <c r="K111" s="65"/>
    </row>
    <row r="112" spans="1:29" ht="21" customHeight="1">
      <c r="A112" s="65"/>
      <c r="B112" s="96" t="s">
        <v>183</v>
      </c>
      <c r="C112" s="97"/>
      <c r="D112" s="526" t="s">
        <v>239</v>
      </c>
      <c r="E112" s="530" t="s">
        <v>240</v>
      </c>
      <c r="F112" s="530" t="s">
        <v>241</v>
      </c>
      <c r="G112" s="96" t="s">
        <v>211</v>
      </c>
      <c r="H112" s="97"/>
      <c r="I112" s="533" t="s">
        <v>242</v>
      </c>
      <c r="J112" s="530" t="s">
        <v>243</v>
      </c>
      <c r="K112" s="530" t="s">
        <v>244</v>
      </c>
    </row>
    <row r="113" spans="1:19" ht="21" customHeight="1">
      <c r="A113" s="65"/>
      <c r="B113" s="98"/>
      <c r="C113" s="99"/>
      <c r="D113" s="576"/>
      <c r="E113" s="567"/>
      <c r="F113" s="567"/>
      <c r="G113" s="98"/>
      <c r="H113" s="99"/>
      <c r="I113" s="578"/>
      <c r="J113" s="567"/>
      <c r="K113" s="568"/>
    </row>
    <row r="114" spans="1:19" ht="15.75" customHeight="1">
      <c r="A114" s="65"/>
      <c r="B114" s="183"/>
      <c r="C114" s="184"/>
      <c r="D114" s="178"/>
      <c r="E114" s="178"/>
      <c r="F114" s="100">
        <f>IF(E114&gt;D114,D114,E114)</f>
        <v>0</v>
      </c>
      <c r="G114" s="183"/>
      <c r="H114" s="184"/>
      <c r="I114" s="178"/>
      <c r="J114" s="178"/>
      <c r="K114" s="101">
        <f>IF(J114&gt;I114,I114,J114)</f>
        <v>0</v>
      </c>
    </row>
    <row r="115" spans="1:19" ht="15.75" customHeight="1">
      <c r="A115" s="65"/>
      <c r="B115" s="183"/>
      <c r="C115" s="184"/>
      <c r="D115" s="178"/>
      <c r="E115" s="178"/>
      <c r="F115" s="100">
        <f>IF(E115&gt;D115,D115,E115)</f>
        <v>0</v>
      </c>
      <c r="G115" s="183"/>
      <c r="H115" s="184"/>
      <c r="I115" s="178"/>
      <c r="J115" s="178"/>
      <c r="K115" s="101">
        <f>IF(J115&gt;I115,I115,J115)</f>
        <v>0</v>
      </c>
    </row>
    <row r="116" spans="1:19" ht="15.75" customHeight="1">
      <c r="A116" s="65"/>
      <c r="B116" s="183"/>
      <c r="C116" s="184"/>
      <c r="D116" s="178"/>
      <c r="E116" s="178"/>
      <c r="F116" s="100">
        <f>IF(E116&gt;D116,D116,E116)</f>
        <v>0</v>
      </c>
      <c r="G116" s="183"/>
      <c r="H116" s="184"/>
      <c r="I116" s="178"/>
      <c r="J116" s="178"/>
      <c r="K116" s="101">
        <f>IF(J116&gt;I116,I116,J116)</f>
        <v>0</v>
      </c>
    </row>
    <row r="117" spans="1:19" ht="15.75" customHeight="1">
      <c r="A117" s="65"/>
      <c r="B117" s="183"/>
      <c r="C117" s="184"/>
      <c r="D117" s="178"/>
      <c r="E117" s="178"/>
      <c r="F117" s="100">
        <f>IF(E117&gt;D117,D117,E117)</f>
        <v>0</v>
      </c>
      <c r="G117" s="183"/>
      <c r="H117" s="184"/>
      <c r="I117" s="178"/>
      <c r="J117" s="178"/>
      <c r="K117" s="101">
        <f>IF(J117&gt;I117,I117,J117)</f>
        <v>0</v>
      </c>
    </row>
    <row r="118" spans="1:19" ht="15.75" customHeight="1">
      <c r="A118" s="65"/>
      <c r="B118" s="183"/>
      <c r="C118" s="184"/>
      <c r="D118" s="178"/>
      <c r="E118" s="178"/>
      <c r="F118" s="100">
        <f>IF(E118&gt;D118,D118,E118)</f>
        <v>0</v>
      </c>
      <c r="G118" s="183"/>
      <c r="H118" s="184"/>
      <c r="I118" s="178"/>
      <c r="J118" s="178"/>
      <c r="K118" s="101">
        <f>IF(J118&gt;I118,I118,J118)</f>
        <v>0</v>
      </c>
    </row>
    <row r="119" spans="1:19" ht="21" customHeight="1">
      <c r="A119" s="102"/>
      <c r="B119" s="103"/>
      <c r="C119" s="104"/>
      <c r="D119" s="105"/>
      <c r="E119" s="105"/>
      <c r="F119" s="106">
        <f>SUM(F114:F118)</f>
        <v>0</v>
      </c>
      <c r="G119" s="103"/>
      <c r="H119" s="104"/>
      <c r="I119" s="105"/>
      <c r="J119" s="105"/>
      <c r="K119" s="106">
        <f>SUM(K114:K118)</f>
        <v>0</v>
      </c>
    </row>
    <row r="120" spans="1:19" s="464" customFormat="1" ht="19.5" customHeight="1">
      <c r="A120" s="65"/>
      <c r="B120" s="65"/>
      <c r="C120" s="65"/>
      <c r="D120" s="65"/>
      <c r="E120" s="102"/>
      <c r="F120" s="102"/>
      <c r="G120" s="102"/>
      <c r="H120" s="102"/>
      <c r="I120" s="102"/>
    </row>
    <row r="121" spans="1:19" s="464" customFormat="1" ht="19.5" customHeight="1">
      <c r="A121" s="65"/>
      <c r="B121" s="116"/>
      <c r="C121" s="116"/>
      <c r="D121" s="116"/>
      <c r="E121" s="470"/>
      <c r="F121" s="470"/>
      <c r="G121" s="470"/>
      <c r="H121" s="470"/>
      <c r="I121" s="470"/>
      <c r="J121" s="102"/>
      <c r="K121" s="102"/>
      <c r="L121" s="115" t="s">
        <v>378</v>
      </c>
      <c r="M121" s="107"/>
      <c r="N121" s="102"/>
      <c r="O121" s="102"/>
      <c r="P121" s="102"/>
      <c r="Q121" s="102"/>
      <c r="R121" s="102"/>
      <c r="S121" s="65"/>
    </row>
    <row r="122" spans="1:19" s="464" customFormat="1" ht="30.75" customHeight="1">
      <c r="A122" s="108" t="s">
        <v>245</v>
      </c>
      <c r="B122" s="469" t="s">
        <v>246</v>
      </c>
      <c r="C122" s="468"/>
      <c r="D122" s="468"/>
      <c r="E122" s="462"/>
      <c r="F122" s="462"/>
      <c r="G122" s="109"/>
      <c r="H122" s="109"/>
      <c r="K122" s="102"/>
      <c r="L122" s="569">
        <f>(Q56+Q108)</f>
        <v>0</v>
      </c>
      <c r="M122" s="569"/>
      <c r="N122" s="109" t="s">
        <v>247</v>
      </c>
      <c r="O122" s="102"/>
      <c r="P122" s="102"/>
      <c r="Q122" s="102"/>
      <c r="R122" s="102"/>
      <c r="S122" s="65"/>
    </row>
    <row r="123" spans="1:19" s="464" customFormat="1" ht="30.75" customHeight="1">
      <c r="A123" s="108"/>
      <c r="B123" s="109" t="s">
        <v>248</v>
      </c>
      <c r="C123" s="468"/>
      <c r="D123" s="468"/>
      <c r="E123" s="462"/>
      <c r="F123" s="462"/>
      <c r="G123" s="109"/>
      <c r="H123" s="109"/>
      <c r="I123" s="110"/>
      <c r="J123" s="467"/>
      <c r="K123" s="102"/>
      <c r="L123" s="466" t="s">
        <v>249</v>
      </c>
      <c r="M123" s="461"/>
      <c r="N123" s="109"/>
      <c r="O123" s="102"/>
      <c r="P123" s="102"/>
      <c r="Q123" s="102"/>
      <c r="R123" s="102"/>
      <c r="S123" s="65"/>
    </row>
    <row r="124" spans="1:19" s="464" customFormat="1" ht="19.5" customHeight="1">
      <c r="A124" s="65"/>
      <c r="B124" s="65"/>
      <c r="C124" s="65"/>
      <c r="D124" s="65"/>
      <c r="E124" s="65"/>
      <c r="F124" s="65"/>
      <c r="G124" s="65"/>
      <c r="H124" s="65"/>
      <c r="I124" s="65"/>
      <c r="J124" s="65"/>
      <c r="K124" s="65"/>
      <c r="L124" s="111"/>
      <c r="M124" s="111"/>
      <c r="N124" s="65"/>
      <c r="O124" s="65"/>
      <c r="P124" s="65"/>
      <c r="Q124" s="65"/>
      <c r="R124" s="65"/>
      <c r="S124" s="65"/>
    </row>
    <row r="125" spans="1:19" ht="33.75" customHeight="1">
      <c r="A125" s="108" t="s">
        <v>250</v>
      </c>
      <c r="B125" s="112" t="s">
        <v>251</v>
      </c>
      <c r="C125" s="109"/>
      <c r="D125" s="109"/>
      <c r="E125" s="109"/>
      <c r="F125" s="109"/>
      <c r="H125" s="109"/>
      <c r="I125" s="109"/>
      <c r="J125" s="109"/>
      <c r="K125" s="460"/>
      <c r="L125" s="465" t="s">
        <v>377</v>
      </c>
      <c r="O125" s="109"/>
      <c r="P125" s="109"/>
      <c r="Q125" s="109"/>
      <c r="R125" s="109"/>
    </row>
    <row r="126" spans="1:19" ht="33.75" customHeight="1">
      <c r="A126" s="108"/>
      <c r="B126" s="109" t="s">
        <v>252</v>
      </c>
      <c r="C126" s="109"/>
      <c r="D126" s="109"/>
      <c r="F126" s="113" t="s">
        <v>253</v>
      </c>
      <c r="H126" s="109"/>
      <c r="I126" s="114">
        <f>IF(L133&lt;0,0,L133)</f>
        <v>0</v>
      </c>
      <c r="J126" s="115" t="s">
        <v>254</v>
      </c>
      <c r="L126" s="570">
        <f>I126*(F119+K119)</f>
        <v>0</v>
      </c>
      <c r="M126" s="570"/>
      <c r="N126" s="109" t="s">
        <v>247</v>
      </c>
      <c r="O126" s="109"/>
      <c r="P126" s="109"/>
      <c r="Q126" s="109"/>
      <c r="R126" s="109"/>
    </row>
    <row r="127" spans="1:19" ht="33.75" customHeight="1">
      <c r="A127" s="108"/>
      <c r="C127" s="109"/>
      <c r="D127" s="109"/>
      <c r="H127" s="65"/>
      <c r="I127" s="116" t="s">
        <v>255</v>
      </c>
      <c r="K127" s="111"/>
      <c r="L127" s="462"/>
      <c r="M127" s="461"/>
      <c r="N127" s="109"/>
      <c r="O127" s="109"/>
      <c r="P127" s="109"/>
      <c r="Q127" s="109"/>
      <c r="R127" s="109"/>
    </row>
    <row r="128" spans="1:19" s="464" customFormat="1" ht="19.5" customHeight="1">
      <c r="A128" s="65"/>
      <c r="B128" s="65"/>
      <c r="C128" s="65"/>
      <c r="D128" s="65"/>
      <c r="E128" s="65"/>
      <c r="F128" s="65"/>
      <c r="G128" s="65"/>
      <c r="H128" s="65"/>
      <c r="I128" s="65"/>
      <c r="J128" s="65"/>
      <c r="K128" s="65"/>
      <c r="O128" s="65"/>
      <c r="P128" s="65"/>
      <c r="Q128" s="65"/>
      <c r="R128" s="65"/>
      <c r="S128" s="65"/>
    </row>
    <row r="129" spans="1:23" s="464" customFormat="1" ht="19.5" customHeight="1">
      <c r="A129" s="65"/>
      <c r="B129" s="65" t="s">
        <v>256</v>
      </c>
      <c r="C129" s="65" t="s">
        <v>257</v>
      </c>
      <c r="D129" s="65"/>
      <c r="E129" s="65"/>
      <c r="F129" s="65"/>
      <c r="G129" s="65"/>
      <c r="H129" s="65"/>
      <c r="I129" s="65"/>
      <c r="J129" s="65"/>
      <c r="K129" s="65"/>
      <c r="L129" s="111"/>
      <c r="M129" s="111"/>
      <c r="N129" s="65"/>
      <c r="O129" s="65"/>
      <c r="P129" s="65"/>
      <c r="Q129" s="65"/>
      <c r="R129" s="65"/>
      <c r="S129" s="65"/>
    </row>
    <row r="130" spans="1:23" s="464" customFormat="1" ht="19.5" customHeight="1">
      <c r="A130" s="65"/>
      <c r="B130" s="65"/>
      <c r="C130" s="65"/>
      <c r="D130" s="65"/>
      <c r="E130" s="65"/>
      <c r="F130" s="65"/>
      <c r="G130" s="65"/>
      <c r="H130" s="65"/>
      <c r="I130" s="65"/>
      <c r="J130" s="65"/>
      <c r="K130" s="65"/>
      <c r="L130" s="111"/>
      <c r="M130" s="111"/>
      <c r="N130" s="65"/>
      <c r="O130" s="65"/>
      <c r="P130" s="65"/>
      <c r="Q130" s="65"/>
      <c r="R130" s="65"/>
      <c r="S130" s="65"/>
    </row>
    <row r="131" spans="1:23" s="464" customFormat="1" ht="19.5" customHeight="1">
      <c r="A131" s="65"/>
      <c r="B131" s="65" t="s">
        <v>258</v>
      </c>
      <c r="C131" s="65"/>
      <c r="D131" s="65"/>
      <c r="E131" s="65"/>
      <c r="F131" s="65"/>
      <c r="G131" s="65"/>
      <c r="H131" s="65"/>
      <c r="I131" s="65"/>
      <c r="J131" s="65"/>
      <c r="K131" s="65"/>
      <c r="L131" s="111"/>
      <c r="M131" s="111"/>
      <c r="N131" s="65"/>
      <c r="O131" s="65"/>
      <c r="P131" s="65"/>
      <c r="Q131" s="65"/>
      <c r="R131" s="65"/>
      <c r="S131" s="65"/>
    </row>
    <row r="132" spans="1:23" s="464" customFormat="1" ht="19.5" customHeight="1">
      <c r="A132" s="65"/>
      <c r="B132" s="65"/>
      <c r="C132" s="65"/>
      <c r="D132" s="65"/>
      <c r="E132" s="65"/>
      <c r="F132" s="65"/>
      <c r="G132" s="65"/>
      <c r="H132" s="65"/>
      <c r="I132" s="65"/>
      <c r="J132" s="65"/>
      <c r="K132" s="65"/>
      <c r="L132" s="116" t="s">
        <v>376</v>
      </c>
      <c r="M132" s="111"/>
      <c r="N132" s="65"/>
      <c r="O132" s="65"/>
      <c r="P132" s="65"/>
      <c r="Q132" s="65"/>
      <c r="R132" s="65"/>
      <c r="S132" s="65"/>
    </row>
    <row r="133" spans="1:23" s="464" customFormat="1" ht="19.5" customHeight="1">
      <c r="A133" s="65"/>
      <c r="B133" s="571" t="s">
        <v>259</v>
      </c>
      <c r="C133" s="571"/>
      <c r="D133" s="572" t="s">
        <v>260</v>
      </c>
      <c r="E133" s="573" t="s">
        <v>261</v>
      </c>
      <c r="F133" s="573"/>
      <c r="G133" s="573"/>
      <c r="H133" s="116"/>
      <c r="I133" s="116" t="s">
        <v>262</v>
      </c>
      <c r="K133" s="117">
        <f>E137</f>
        <v>0</v>
      </c>
      <c r="L133" s="574">
        <f>IF(K134=0,0,1-K133/K134)</f>
        <v>0</v>
      </c>
      <c r="N133" s="65"/>
      <c r="O133" s="65"/>
      <c r="P133" s="65"/>
      <c r="Q133" s="65"/>
      <c r="R133" s="65"/>
      <c r="S133" s="65"/>
    </row>
    <row r="134" spans="1:23" s="464" customFormat="1" ht="19.5" customHeight="1">
      <c r="A134" s="65"/>
      <c r="B134" s="571"/>
      <c r="C134" s="571"/>
      <c r="D134" s="572"/>
      <c r="E134" s="575" t="s">
        <v>263</v>
      </c>
      <c r="F134" s="575"/>
      <c r="G134" s="575"/>
      <c r="H134" s="116"/>
      <c r="I134" s="118" t="s">
        <v>264</v>
      </c>
      <c r="K134" s="119">
        <f>S56+S108</f>
        <v>0</v>
      </c>
      <c r="L134" s="574"/>
      <c r="N134" s="65"/>
      <c r="O134" s="65"/>
      <c r="P134" s="65"/>
      <c r="Q134" s="65"/>
      <c r="R134" s="65"/>
      <c r="S134" s="65"/>
    </row>
    <row r="135" spans="1:23" s="464" customFormat="1" ht="19.5" customHeight="1">
      <c r="A135" s="65"/>
      <c r="B135" s="65"/>
      <c r="C135" s="65"/>
      <c r="D135" s="65"/>
      <c r="E135" s="65"/>
      <c r="F135" s="65"/>
      <c r="G135" s="65"/>
      <c r="H135" s="65"/>
      <c r="I135" s="65"/>
      <c r="J135" s="65"/>
      <c r="K135" s="65"/>
      <c r="L135" s="120"/>
      <c r="M135" s="120"/>
      <c r="N135" s="65"/>
      <c r="O135" s="65"/>
      <c r="P135" s="65"/>
      <c r="Q135" s="65"/>
      <c r="R135" s="65"/>
      <c r="S135" s="65"/>
    </row>
    <row r="136" spans="1:23" ht="24" customHeight="1">
      <c r="A136" s="65"/>
      <c r="B136" s="65"/>
      <c r="C136" s="65"/>
      <c r="D136" s="65"/>
      <c r="E136" s="65"/>
      <c r="F136" s="65"/>
      <c r="G136" s="65"/>
      <c r="H136" s="65"/>
      <c r="I136" s="65"/>
      <c r="J136" s="65"/>
      <c r="K136" s="65"/>
      <c r="L136" s="120"/>
      <c r="M136" s="120"/>
      <c r="N136" s="65"/>
      <c r="O136" s="65"/>
      <c r="P136" s="65"/>
      <c r="Q136" s="65"/>
      <c r="R136" s="65"/>
      <c r="S136" s="65"/>
      <c r="T136" s="65"/>
      <c r="V136" s="63"/>
      <c r="W136" s="63"/>
    </row>
    <row r="137" spans="1:23" ht="24" customHeight="1">
      <c r="A137" s="65"/>
      <c r="B137" s="65" t="s">
        <v>265</v>
      </c>
      <c r="C137" s="65"/>
      <c r="D137" s="65"/>
      <c r="E137" s="550"/>
      <c r="F137" s="550"/>
      <c r="G137" s="65" t="s">
        <v>266</v>
      </c>
      <c r="H137" s="65"/>
      <c r="I137" s="65"/>
      <c r="J137" s="65"/>
      <c r="K137" s="65"/>
      <c r="L137" s="120"/>
      <c r="M137" s="120"/>
      <c r="N137" s="65"/>
      <c r="O137" s="65"/>
      <c r="P137" s="65"/>
      <c r="Q137" s="65"/>
      <c r="R137" s="65"/>
      <c r="S137" s="65"/>
      <c r="T137" s="65"/>
      <c r="V137" s="63"/>
      <c r="W137" s="63"/>
    </row>
    <row r="138" spans="1:23" ht="24" customHeight="1">
      <c r="A138" s="65"/>
      <c r="B138" s="65" t="s">
        <v>267</v>
      </c>
      <c r="C138" s="65"/>
      <c r="D138" s="463"/>
      <c r="E138" s="550"/>
      <c r="F138" s="550"/>
      <c r="G138" s="65" t="s">
        <v>266</v>
      </c>
      <c r="H138" s="65"/>
      <c r="I138" s="65"/>
      <c r="J138" s="65"/>
      <c r="K138" s="120"/>
      <c r="L138" s="120"/>
      <c r="M138" s="65"/>
      <c r="N138" s="65"/>
      <c r="O138" s="65"/>
      <c r="P138" s="65"/>
      <c r="Q138" s="65"/>
      <c r="R138" s="65"/>
      <c r="S138" s="65"/>
      <c r="U138" s="63"/>
      <c r="V138" s="63"/>
    </row>
    <row r="139" spans="1:23" ht="24" customHeight="1">
      <c r="A139" s="65"/>
      <c r="B139" s="65"/>
      <c r="C139" s="65"/>
      <c r="D139" s="65"/>
      <c r="E139" s="65"/>
      <c r="F139" s="65"/>
      <c r="G139" s="65"/>
      <c r="H139" s="65"/>
      <c r="I139" s="65"/>
      <c r="J139" s="65"/>
      <c r="K139" s="65"/>
      <c r="L139" s="120"/>
      <c r="M139" s="120"/>
      <c r="N139" s="65"/>
      <c r="O139" s="65"/>
      <c r="P139" s="65"/>
      <c r="Q139" s="65"/>
      <c r="R139" s="65"/>
      <c r="S139" s="65"/>
      <c r="T139" s="65"/>
      <c r="V139" s="63"/>
      <c r="W139" s="63"/>
    </row>
    <row r="140" spans="1:23" ht="24" customHeight="1">
      <c r="A140" s="65"/>
      <c r="B140" s="65" t="s">
        <v>268</v>
      </c>
      <c r="C140" s="65"/>
      <c r="D140" s="65"/>
      <c r="E140" s="65"/>
      <c r="F140" s="65"/>
      <c r="G140" s="65"/>
      <c r="H140" s="65"/>
      <c r="I140" s="65"/>
      <c r="J140" s="65"/>
      <c r="K140" s="65"/>
      <c r="L140" s="120"/>
      <c r="M140" s="120"/>
      <c r="N140" s="65"/>
      <c r="O140" s="65"/>
      <c r="P140" s="65"/>
      <c r="Q140" s="65"/>
      <c r="R140" s="65"/>
      <c r="S140" s="65"/>
      <c r="T140" s="65"/>
      <c r="V140" s="63"/>
      <c r="W140" s="63"/>
    </row>
    <row r="141" spans="1:23" ht="24" customHeight="1">
      <c r="A141" s="65"/>
      <c r="B141" s="65" t="s">
        <v>269</v>
      </c>
      <c r="C141" s="65"/>
      <c r="D141" s="65"/>
      <c r="E141" s="65"/>
      <c r="F141" s="65"/>
      <c r="G141" s="65"/>
      <c r="H141" s="65"/>
      <c r="I141" s="65"/>
      <c r="J141" s="65"/>
      <c r="K141" s="65"/>
      <c r="L141" s="120"/>
      <c r="M141" s="120"/>
      <c r="N141" s="65"/>
      <c r="O141" s="65"/>
      <c r="P141" s="65"/>
      <c r="Q141" s="65"/>
      <c r="R141" s="65"/>
      <c r="S141" s="65"/>
      <c r="T141" s="65"/>
      <c r="V141" s="63"/>
      <c r="W141" s="63"/>
    </row>
    <row r="142" spans="1:23" ht="24" customHeight="1">
      <c r="A142" s="65"/>
      <c r="B142" s="65"/>
      <c r="C142" s="65"/>
      <c r="D142" s="65"/>
      <c r="E142" s="65"/>
      <c r="F142" s="65"/>
      <c r="G142" s="65"/>
      <c r="H142" s="65"/>
      <c r="I142" s="65"/>
      <c r="J142" s="65"/>
      <c r="K142" s="65"/>
      <c r="L142" s="111"/>
      <c r="M142" s="111"/>
      <c r="N142" s="65"/>
      <c r="O142" s="65"/>
      <c r="P142" s="65"/>
      <c r="Q142" s="65"/>
      <c r="R142" s="65"/>
      <c r="S142" s="65"/>
      <c r="T142" s="65"/>
    </row>
    <row r="143" spans="1:23" ht="33.75" customHeight="1">
      <c r="A143" s="108"/>
      <c r="B143" s="109"/>
      <c r="C143" s="109"/>
      <c r="D143" s="109"/>
      <c r="E143" s="109"/>
      <c r="F143" s="109"/>
      <c r="G143" s="109"/>
      <c r="H143" s="109"/>
      <c r="I143" s="109"/>
      <c r="J143" s="109"/>
      <c r="K143" s="460"/>
      <c r="L143" s="462"/>
      <c r="M143" s="461"/>
      <c r="N143" s="109"/>
      <c r="O143" s="109"/>
      <c r="P143" s="109"/>
      <c r="Q143" s="109"/>
      <c r="R143" s="109"/>
    </row>
    <row r="144" spans="1:23" ht="25.5" customHeight="1" thickBot="1">
      <c r="A144" s="108"/>
      <c r="B144" s="109" t="s">
        <v>270</v>
      </c>
      <c r="C144" s="109"/>
      <c r="D144" s="109"/>
      <c r="E144" s="109"/>
      <c r="F144" s="109"/>
      <c r="G144" s="109"/>
      <c r="H144" s="109"/>
      <c r="I144" s="109"/>
      <c r="J144" s="109"/>
      <c r="K144" s="109"/>
      <c r="L144" s="460"/>
      <c r="M144" s="460"/>
      <c r="N144" s="109"/>
      <c r="O144" s="109"/>
      <c r="P144" s="109"/>
      <c r="Q144" s="109"/>
      <c r="R144" s="109"/>
    </row>
    <row r="145" spans="1:19" ht="25.5" customHeight="1" thickBot="1">
      <c r="A145" s="108"/>
      <c r="B145" s="551" t="s">
        <v>271</v>
      </c>
      <c r="C145" s="552"/>
      <c r="D145" s="552"/>
      <c r="E145" s="552"/>
      <c r="F145" s="552"/>
      <c r="G145" s="553"/>
      <c r="H145" s="553"/>
      <c r="I145" s="553"/>
      <c r="J145" s="553"/>
      <c r="K145" s="553"/>
      <c r="L145" s="553"/>
      <c r="M145" s="554"/>
      <c r="N145" s="460"/>
      <c r="O145" s="460"/>
      <c r="P145" s="109"/>
      <c r="Q145" s="109"/>
      <c r="R145" s="109"/>
      <c r="S145" s="109"/>
    </row>
    <row r="146" spans="1:19" ht="25.5" customHeight="1">
      <c r="A146" s="108"/>
      <c r="B146" s="555"/>
      <c r="C146" s="556"/>
      <c r="D146" s="556"/>
      <c r="E146" s="556"/>
      <c r="F146" s="556"/>
      <c r="G146" s="557"/>
      <c r="H146" s="557"/>
      <c r="I146" s="557"/>
      <c r="J146" s="557"/>
      <c r="K146" s="557"/>
      <c r="L146" s="557"/>
      <c r="M146" s="558"/>
      <c r="N146" s="460"/>
      <c r="O146" s="460"/>
      <c r="P146" s="109"/>
      <c r="Q146" s="109"/>
      <c r="R146" s="109"/>
      <c r="S146" s="109"/>
    </row>
    <row r="147" spans="1:19" ht="25.5" customHeight="1">
      <c r="A147" s="108"/>
      <c r="B147" s="559"/>
      <c r="C147" s="560"/>
      <c r="D147" s="560"/>
      <c r="E147" s="560"/>
      <c r="F147" s="560"/>
      <c r="G147" s="561"/>
      <c r="H147" s="561"/>
      <c r="I147" s="561"/>
      <c r="J147" s="561"/>
      <c r="K147" s="561"/>
      <c r="L147" s="561"/>
      <c r="M147" s="562"/>
      <c r="N147" s="460"/>
      <c r="O147" s="460"/>
      <c r="P147" s="109"/>
      <c r="Q147" s="109"/>
      <c r="R147" s="109"/>
      <c r="S147" s="109"/>
    </row>
    <row r="148" spans="1:19" ht="25.5" customHeight="1">
      <c r="A148" s="108"/>
      <c r="B148" s="559"/>
      <c r="C148" s="560"/>
      <c r="D148" s="560"/>
      <c r="E148" s="560"/>
      <c r="F148" s="560"/>
      <c r="G148" s="561"/>
      <c r="H148" s="561"/>
      <c r="I148" s="561"/>
      <c r="J148" s="561"/>
      <c r="K148" s="561"/>
      <c r="L148" s="561"/>
      <c r="M148" s="562"/>
      <c r="N148" s="460"/>
      <c r="O148" s="460"/>
      <c r="P148" s="109"/>
      <c r="Q148" s="109"/>
      <c r="R148" s="109"/>
      <c r="S148" s="109"/>
    </row>
    <row r="149" spans="1:19" ht="25.5" customHeight="1">
      <c r="A149" s="108"/>
      <c r="B149" s="563"/>
      <c r="C149" s="561"/>
      <c r="D149" s="561"/>
      <c r="E149" s="561"/>
      <c r="F149" s="561"/>
      <c r="G149" s="561"/>
      <c r="H149" s="561"/>
      <c r="I149" s="561"/>
      <c r="J149" s="561"/>
      <c r="K149" s="561"/>
      <c r="L149" s="561"/>
      <c r="M149" s="562"/>
      <c r="N149" s="460"/>
      <c r="O149" s="460"/>
      <c r="P149" s="109"/>
      <c r="Q149" s="109"/>
      <c r="R149" s="109"/>
      <c r="S149" s="109"/>
    </row>
    <row r="150" spans="1:19" ht="25.5" customHeight="1">
      <c r="A150" s="108"/>
      <c r="B150" s="563"/>
      <c r="C150" s="561"/>
      <c r="D150" s="561"/>
      <c r="E150" s="561"/>
      <c r="F150" s="561"/>
      <c r="G150" s="561"/>
      <c r="H150" s="561"/>
      <c r="I150" s="561"/>
      <c r="J150" s="561"/>
      <c r="K150" s="561"/>
      <c r="L150" s="561"/>
      <c r="M150" s="562"/>
      <c r="N150" s="460"/>
      <c r="O150" s="460"/>
      <c r="P150" s="109"/>
      <c r="Q150" s="109"/>
      <c r="R150" s="109"/>
      <c r="S150" s="109"/>
    </row>
    <row r="151" spans="1:19" ht="25.5" customHeight="1">
      <c r="A151" s="108"/>
      <c r="B151" s="563"/>
      <c r="C151" s="561"/>
      <c r="D151" s="561"/>
      <c r="E151" s="561"/>
      <c r="F151" s="561"/>
      <c r="G151" s="561"/>
      <c r="H151" s="561"/>
      <c r="I151" s="561"/>
      <c r="J151" s="561"/>
      <c r="K151" s="561"/>
      <c r="L151" s="561"/>
      <c r="M151" s="562"/>
      <c r="N151" s="460"/>
      <c r="O151" s="460"/>
      <c r="P151" s="109"/>
      <c r="Q151" s="109"/>
      <c r="R151" s="109"/>
      <c r="S151" s="109"/>
    </row>
    <row r="152" spans="1:19" ht="25.5" customHeight="1">
      <c r="A152" s="108"/>
      <c r="B152" s="563"/>
      <c r="C152" s="561"/>
      <c r="D152" s="561"/>
      <c r="E152" s="561"/>
      <c r="F152" s="561"/>
      <c r="G152" s="561"/>
      <c r="H152" s="561"/>
      <c r="I152" s="561"/>
      <c r="J152" s="561"/>
      <c r="K152" s="561"/>
      <c r="L152" s="561"/>
      <c r="M152" s="562"/>
      <c r="N152" s="460"/>
      <c r="O152" s="460"/>
      <c r="P152" s="109"/>
      <c r="Q152" s="109"/>
      <c r="R152" s="109"/>
      <c r="S152" s="109"/>
    </row>
    <row r="153" spans="1:19" ht="25.5" customHeight="1" thickBot="1">
      <c r="A153" s="108"/>
      <c r="B153" s="564"/>
      <c r="C153" s="565"/>
      <c r="D153" s="565"/>
      <c r="E153" s="565"/>
      <c r="F153" s="565"/>
      <c r="G153" s="565"/>
      <c r="H153" s="565"/>
      <c r="I153" s="565"/>
      <c r="J153" s="565"/>
      <c r="K153" s="565"/>
      <c r="L153" s="565"/>
      <c r="M153" s="566"/>
      <c r="N153" s="460"/>
      <c r="O153" s="460"/>
      <c r="P153" s="109"/>
      <c r="Q153" s="109"/>
      <c r="R153" s="109"/>
      <c r="S153" s="109"/>
    </row>
    <row r="154" spans="1:19">
      <c r="A154" s="121"/>
      <c r="M154" s="63"/>
      <c r="N154" s="63"/>
      <c r="O154" s="63"/>
    </row>
    <row r="155" spans="1:19">
      <c r="A155" s="121"/>
      <c r="M155" s="63"/>
      <c r="N155" s="63"/>
      <c r="O155" s="63"/>
    </row>
    <row r="156" spans="1:19">
      <c r="A156" s="121"/>
      <c r="M156" s="63"/>
      <c r="N156" s="63"/>
      <c r="O156" s="63"/>
    </row>
  </sheetData>
  <mergeCells count="146">
    <mergeCell ref="B107:C107"/>
    <mergeCell ref="B108:D108"/>
    <mergeCell ref="D112:D113"/>
    <mergeCell ref="E112:E113"/>
    <mergeCell ref="F112:F113"/>
    <mergeCell ref="I112:I113"/>
    <mergeCell ref="B101:C101"/>
    <mergeCell ref="B102:C102"/>
    <mergeCell ref="B103:C103"/>
    <mergeCell ref="B104:C104"/>
    <mergeCell ref="B105:C105"/>
    <mergeCell ref="B106:C106"/>
    <mergeCell ref="E137:F137"/>
    <mergeCell ref="E138:F138"/>
    <mergeCell ref="B145:M145"/>
    <mergeCell ref="B146:M153"/>
    <mergeCell ref="J112:J113"/>
    <mergeCell ref="K112:K113"/>
    <mergeCell ref="L122:M122"/>
    <mergeCell ref="L126:M126"/>
    <mergeCell ref="B133:C134"/>
    <mergeCell ref="D133:D134"/>
    <mergeCell ref="E133:G133"/>
    <mergeCell ref="L133:L134"/>
    <mergeCell ref="E134:G134"/>
    <mergeCell ref="B95:C95"/>
    <mergeCell ref="B96:C96"/>
    <mergeCell ref="B97:C97"/>
    <mergeCell ref="B98:C98"/>
    <mergeCell ref="B99:C99"/>
    <mergeCell ref="B100:C100"/>
    <mergeCell ref="B89:C89"/>
    <mergeCell ref="B90:C90"/>
    <mergeCell ref="B91:C91"/>
    <mergeCell ref="B92:C92"/>
    <mergeCell ref="B93:C93"/>
    <mergeCell ref="B94:C94"/>
    <mergeCell ref="B83:C83"/>
    <mergeCell ref="B84:C84"/>
    <mergeCell ref="B85:C85"/>
    <mergeCell ref="B86:C86"/>
    <mergeCell ref="B87:C87"/>
    <mergeCell ref="B88:C88"/>
    <mergeCell ref="B77:C77"/>
    <mergeCell ref="B78:C78"/>
    <mergeCell ref="B79:C79"/>
    <mergeCell ref="B80:C80"/>
    <mergeCell ref="B81:C81"/>
    <mergeCell ref="B82:C82"/>
    <mergeCell ref="B71:C71"/>
    <mergeCell ref="B72:C72"/>
    <mergeCell ref="B73:C73"/>
    <mergeCell ref="B74:C74"/>
    <mergeCell ref="B75:C75"/>
    <mergeCell ref="B76:C76"/>
    <mergeCell ref="B65:C65"/>
    <mergeCell ref="B66:C66"/>
    <mergeCell ref="B67:C67"/>
    <mergeCell ref="B68:C68"/>
    <mergeCell ref="B69:C69"/>
    <mergeCell ref="B70:C70"/>
    <mergeCell ref="Q60:Q61"/>
    <mergeCell ref="R60:R61"/>
    <mergeCell ref="S60:S61"/>
    <mergeCell ref="B62:C62"/>
    <mergeCell ref="B63:C63"/>
    <mergeCell ref="B64:C64"/>
    <mergeCell ref="K60:K61"/>
    <mergeCell ref="L60:L61"/>
    <mergeCell ref="M60:M61"/>
    <mergeCell ref="N60:N61"/>
    <mergeCell ref="O60:O61"/>
    <mergeCell ref="P60:P61"/>
    <mergeCell ref="E60:E61"/>
    <mergeCell ref="F60:F61"/>
    <mergeCell ref="G60:G61"/>
    <mergeCell ref="H60:H61"/>
    <mergeCell ref="I60:I61"/>
    <mergeCell ref="J60:J61"/>
    <mergeCell ref="B53:D53"/>
    <mergeCell ref="B54:D54"/>
    <mergeCell ref="B55:D55"/>
    <mergeCell ref="B56:D56"/>
    <mergeCell ref="B60:C61"/>
    <mergeCell ref="D60:D61"/>
    <mergeCell ref="B47:D47"/>
    <mergeCell ref="B48:D48"/>
    <mergeCell ref="B49:D49"/>
    <mergeCell ref="B50:D50"/>
    <mergeCell ref="B51:D51"/>
    <mergeCell ref="B52:D52"/>
    <mergeCell ref="B41:D41"/>
    <mergeCell ref="B42:D42"/>
    <mergeCell ref="B43:D43"/>
    <mergeCell ref="B44:D44"/>
    <mergeCell ref="B45:D45"/>
    <mergeCell ref="B46:D46"/>
    <mergeCell ref="B35:D35"/>
    <mergeCell ref="B36:D36"/>
    <mergeCell ref="B37:D37"/>
    <mergeCell ref="B38:D38"/>
    <mergeCell ref="B39:D39"/>
    <mergeCell ref="B40:D40"/>
    <mergeCell ref="B29:D29"/>
    <mergeCell ref="B30:D30"/>
    <mergeCell ref="B31:D31"/>
    <mergeCell ref="B32:D32"/>
    <mergeCell ref="B33:D33"/>
    <mergeCell ref="B34:D34"/>
    <mergeCell ref="B23:D23"/>
    <mergeCell ref="B24:D24"/>
    <mergeCell ref="B25:D25"/>
    <mergeCell ref="B26:D26"/>
    <mergeCell ref="B27:D27"/>
    <mergeCell ref="B28:D28"/>
    <mergeCell ref="B19:D19"/>
    <mergeCell ref="B20:D20"/>
    <mergeCell ref="B21:D21"/>
    <mergeCell ref="B22:D22"/>
    <mergeCell ref="B11:D11"/>
    <mergeCell ref="B12:D12"/>
    <mergeCell ref="B13:D13"/>
    <mergeCell ref="B14:D14"/>
    <mergeCell ref="B15:D15"/>
    <mergeCell ref="B16:D16"/>
    <mergeCell ref="B10:D10"/>
    <mergeCell ref="I8:I9"/>
    <mergeCell ref="J8:J9"/>
    <mergeCell ref="K8:K9"/>
    <mergeCell ref="L8:L9"/>
    <mergeCell ref="M8:M9"/>
    <mergeCell ref="N8:N9"/>
    <mergeCell ref="B17:D17"/>
    <mergeCell ref="B18:D18"/>
    <mergeCell ref="A1:G1"/>
    <mergeCell ref="B8:D9"/>
    <mergeCell ref="E8:E9"/>
    <mergeCell ref="F8:F9"/>
    <mergeCell ref="G8:G9"/>
    <mergeCell ref="H8:H9"/>
    <mergeCell ref="O8:O9"/>
    <mergeCell ref="P8:P9"/>
    <mergeCell ref="Q8:Q9"/>
    <mergeCell ref="Q1:S1"/>
    <mergeCell ref="R8:R9"/>
    <mergeCell ref="S8:S9"/>
  </mergeCells>
  <phoneticPr fontId="1"/>
  <printOptions horizontalCentered="1"/>
  <pageMargins left="0.39370078740157483" right="0.39370078740157483" top="0.39370078740157483" bottom="0.31496062992125984" header="0.23622047244094491" footer="0.19685039370078741"/>
  <pageSetup paperSize="9" scale="52" fitToHeight="0" orientation="landscape" r:id="rId1"/>
  <headerFooter alignWithMargins="0">
    <oddFooter>&amp;R&amp;A</oddFooter>
  </headerFooter>
  <rowBreaks count="2" manualBreakCount="2">
    <brk id="57" max="18" man="1"/>
    <brk id="109" max="1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ABEEA-9E3E-47C8-8844-37B40A98D756}">
  <sheetPr>
    <tabColor theme="3" tint="0.39997558519241921"/>
    <pageSetUpPr fitToPage="1"/>
  </sheetPr>
  <dimension ref="A1:AC156"/>
  <sheetViews>
    <sheetView showGridLines="0" showZeros="0" view="pageBreakPreview" zoomScale="55" zoomScaleNormal="100" zoomScaleSheetLayoutView="55" workbookViewId="0">
      <selection activeCell="N139" sqref="N139"/>
    </sheetView>
  </sheetViews>
  <sheetFormatPr defaultColWidth="9" defaultRowHeight="13"/>
  <cols>
    <col min="1" max="1" width="7.6328125" style="59" customWidth="1"/>
    <col min="2" max="5" width="14" style="59" customWidth="1"/>
    <col min="6" max="6" width="17.453125" style="59" customWidth="1"/>
    <col min="7" max="10" width="14" style="59" customWidth="1"/>
    <col min="11" max="11" width="17.7265625" style="59" customWidth="1"/>
    <col min="12" max="21" width="14" style="59" customWidth="1"/>
    <col min="22" max="23" width="9.6328125" style="59" customWidth="1"/>
    <col min="24" max="24" width="7.453125" style="59" customWidth="1"/>
    <col min="25" max="26" width="13.90625" style="59" customWidth="1"/>
    <col min="27" max="28" width="7.08984375" style="59" customWidth="1"/>
    <col min="29" max="30" width="7.453125" style="59" customWidth="1"/>
    <col min="31" max="31" width="30.6328125" style="59" customWidth="1"/>
    <col min="32" max="32" width="13.90625" style="59" customWidth="1"/>
    <col min="33" max="16384" width="9" style="59"/>
  </cols>
  <sheetData>
    <row r="1" spans="1:19" ht="35.25" customHeight="1">
      <c r="A1" s="515" t="s">
        <v>172</v>
      </c>
      <c r="B1" s="516"/>
      <c r="C1" s="516"/>
      <c r="D1" s="516"/>
      <c r="E1" s="516"/>
      <c r="F1" s="516"/>
      <c r="G1" s="516"/>
      <c r="H1" s="487"/>
      <c r="I1" s="109"/>
      <c r="P1" s="60" t="s">
        <v>1</v>
      </c>
      <c r="Q1" s="175"/>
      <c r="R1" s="175"/>
      <c r="S1" s="175"/>
    </row>
    <row r="2" spans="1:19" ht="35.25" customHeight="1">
      <c r="P2" s="60" t="s">
        <v>173</v>
      </c>
      <c r="Q2" s="176"/>
      <c r="R2" s="176"/>
      <c r="S2" s="176"/>
    </row>
    <row r="3" spans="1:19" ht="23.5">
      <c r="A3" s="61" t="s">
        <v>174</v>
      </c>
      <c r="P3" s="60" t="s">
        <v>175</v>
      </c>
      <c r="Q3" s="176"/>
      <c r="R3" s="176"/>
      <c r="S3" s="176"/>
    </row>
    <row r="4" spans="1:19" ht="23.5">
      <c r="A4" s="62" t="s">
        <v>176</v>
      </c>
      <c r="P4" s="60" t="s">
        <v>177</v>
      </c>
      <c r="Q4" s="176"/>
      <c r="R4" s="176"/>
      <c r="S4" s="176"/>
    </row>
    <row r="5" spans="1:19" ht="13.5" thickBot="1">
      <c r="A5" s="63"/>
    </row>
    <row r="6" spans="1:19" ht="17" thickBot="1">
      <c r="A6" s="64" t="s">
        <v>178</v>
      </c>
      <c r="B6" s="65" t="s">
        <v>179</v>
      </c>
      <c r="H6" s="66" t="s">
        <v>180</v>
      </c>
      <c r="I6" s="67" t="s">
        <v>303</v>
      </c>
      <c r="J6" s="173">
        <v>6</v>
      </c>
      <c r="K6" s="68" t="s">
        <v>2</v>
      </c>
      <c r="R6" s="69"/>
      <c r="S6" s="59" t="s">
        <v>181</v>
      </c>
    </row>
    <row r="7" spans="1:19" s="70" customFormat="1">
      <c r="B7" s="70" t="s">
        <v>182</v>
      </c>
      <c r="J7" s="340">
        <f>30+$J$6</f>
        <v>36</v>
      </c>
      <c r="P7" s="71"/>
      <c r="Q7" s="71"/>
      <c r="R7" s="71"/>
      <c r="S7" s="71"/>
    </row>
    <row r="8" spans="1:19" ht="30" customHeight="1">
      <c r="B8" s="517" t="s">
        <v>183</v>
      </c>
      <c r="C8" s="518"/>
      <c r="D8" s="519"/>
      <c r="E8" s="523" t="s">
        <v>184</v>
      </c>
      <c r="F8" s="517" t="s">
        <v>185</v>
      </c>
      <c r="G8" s="526" t="s">
        <v>186</v>
      </c>
      <c r="H8" s="528" t="s">
        <v>187</v>
      </c>
      <c r="I8" s="526" t="s">
        <v>188</v>
      </c>
      <c r="J8" s="526" t="s">
        <v>189</v>
      </c>
      <c r="K8" s="526" t="s">
        <v>190</v>
      </c>
      <c r="L8" s="526" t="s">
        <v>191</v>
      </c>
      <c r="M8" s="526" t="s">
        <v>192</v>
      </c>
      <c r="N8" s="526" t="s">
        <v>193</v>
      </c>
      <c r="O8" s="526" t="s">
        <v>194</v>
      </c>
      <c r="P8" s="526" t="s">
        <v>195</v>
      </c>
      <c r="Q8" s="530" t="s">
        <v>196</v>
      </c>
      <c r="R8" s="533" t="s">
        <v>197</v>
      </c>
      <c r="S8" s="533" t="s">
        <v>198</v>
      </c>
    </row>
    <row r="9" spans="1:19" ht="30" customHeight="1">
      <c r="B9" s="520"/>
      <c r="C9" s="521"/>
      <c r="D9" s="522"/>
      <c r="E9" s="524"/>
      <c r="F9" s="525"/>
      <c r="G9" s="527"/>
      <c r="H9" s="529"/>
      <c r="I9" s="527"/>
      <c r="J9" s="527"/>
      <c r="K9" s="534"/>
      <c r="L9" s="534"/>
      <c r="M9" s="527"/>
      <c r="N9" s="527"/>
      <c r="O9" s="527"/>
      <c r="P9" s="527"/>
      <c r="Q9" s="531"/>
      <c r="R9" s="534"/>
      <c r="S9" s="534"/>
    </row>
    <row r="10" spans="1:19" s="72" customFormat="1" ht="79.5" customHeight="1">
      <c r="B10" s="535" t="s">
        <v>199</v>
      </c>
      <c r="C10" s="536"/>
      <c r="D10" s="537"/>
      <c r="E10" s="427" t="s">
        <v>327</v>
      </c>
      <c r="F10" s="73"/>
      <c r="G10" s="74" t="s">
        <v>201</v>
      </c>
      <c r="H10" s="75"/>
      <c r="I10" s="74" t="s">
        <v>202</v>
      </c>
      <c r="J10" s="76" t="s">
        <v>203</v>
      </c>
      <c r="K10" s="76" t="s">
        <v>204</v>
      </c>
      <c r="L10" s="76"/>
      <c r="M10" s="77" t="s">
        <v>205</v>
      </c>
      <c r="N10" s="76" t="s">
        <v>206</v>
      </c>
      <c r="O10" s="76"/>
      <c r="P10" s="74" t="s">
        <v>207</v>
      </c>
      <c r="Q10" s="74"/>
      <c r="R10" s="76" t="s">
        <v>208</v>
      </c>
      <c r="S10" s="78"/>
    </row>
    <row r="11" spans="1:19">
      <c r="B11" s="538"/>
      <c r="C11" s="538"/>
      <c r="D11" s="538"/>
      <c r="E11" s="178"/>
      <c r="F11" s="179"/>
      <c r="G11" s="185">
        <f>IF(H11=0,0,(F11/30))</f>
        <v>0</v>
      </c>
      <c r="H11" s="185">
        <f>IF(F11=0,0,$J$7-E11)</f>
        <v>0</v>
      </c>
      <c r="I11" s="185">
        <f>G11*H11</f>
        <v>0</v>
      </c>
      <c r="J11" s="178"/>
      <c r="K11" s="186">
        <f t="shared" ref="K11:K55" si="0">IF(L11=0,0,(30-J11+E11))</f>
        <v>0</v>
      </c>
      <c r="L11" s="178"/>
      <c r="M11" s="185">
        <f t="shared" ref="M11:M55" si="1">IF(L11=0,0,F11-+L11)</f>
        <v>0</v>
      </c>
      <c r="N11" s="186">
        <f t="shared" ref="N11:N55" si="2">IF(O11=0,0,(L11/K11))</f>
        <v>0</v>
      </c>
      <c r="O11" s="186">
        <f t="shared" ref="O11:O55" si="3">IF(K11=0,0,($J$7-J11))</f>
        <v>0</v>
      </c>
      <c r="P11" s="186">
        <f t="shared" ref="P11:P55" si="4">N11*O11</f>
        <v>0</v>
      </c>
      <c r="Q11" s="185">
        <f t="shared" ref="Q11:Q55" si="5">IF(L11=0,G11,N11)</f>
        <v>0</v>
      </c>
      <c r="R11" s="186">
        <f t="shared" ref="R11:R55" si="6">IF(L11=0,I11,P11)</f>
        <v>0</v>
      </c>
      <c r="S11" s="187">
        <f t="shared" ref="S11:S55" si="7">R11-+Q11</f>
        <v>0</v>
      </c>
    </row>
    <row r="12" spans="1:19">
      <c r="B12" s="538"/>
      <c r="C12" s="538"/>
      <c r="D12" s="538"/>
      <c r="E12" s="178"/>
      <c r="F12" s="179"/>
      <c r="G12" s="185"/>
      <c r="H12" s="185"/>
      <c r="I12" s="185"/>
      <c r="J12" s="178"/>
      <c r="K12" s="186">
        <f t="shared" si="0"/>
        <v>0</v>
      </c>
      <c r="L12" s="178"/>
      <c r="M12" s="185">
        <f t="shared" si="1"/>
        <v>0</v>
      </c>
      <c r="N12" s="186">
        <f t="shared" si="2"/>
        <v>0</v>
      </c>
      <c r="O12" s="186">
        <f t="shared" si="3"/>
        <v>0</v>
      </c>
      <c r="P12" s="186">
        <f t="shared" si="4"/>
        <v>0</v>
      </c>
      <c r="Q12" s="185">
        <f t="shared" si="5"/>
        <v>0</v>
      </c>
      <c r="R12" s="186">
        <f t="shared" si="6"/>
        <v>0</v>
      </c>
      <c r="S12" s="187">
        <f t="shared" si="7"/>
        <v>0</v>
      </c>
    </row>
    <row r="13" spans="1:19">
      <c r="B13" s="538"/>
      <c r="C13" s="538"/>
      <c r="D13" s="538"/>
      <c r="E13" s="178"/>
      <c r="F13" s="179"/>
      <c r="G13" s="185"/>
      <c r="H13" s="185"/>
      <c r="I13" s="185"/>
      <c r="J13" s="178"/>
      <c r="K13" s="186">
        <f t="shared" si="0"/>
        <v>0</v>
      </c>
      <c r="L13" s="178"/>
      <c r="M13" s="185">
        <f t="shared" si="1"/>
        <v>0</v>
      </c>
      <c r="N13" s="186">
        <f t="shared" si="2"/>
        <v>0</v>
      </c>
      <c r="O13" s="186">
        <f t="shared" si="3"/>
        <v>0</v>
      </c>
      <c r="P13" s="186">
        <f t="shared" si="4"/>
        <v>0</v>
      </c>
      <c r="Q13" s="185">
        <f t="shared" si="5"/>
        <v>0</v>
      </c>
      <c r="R13" s="186">
        <f t="shared" si="6"/>
        <v>0</v>
      </c>
      <c r="S13" s="187">
        <f t="shared" si="7"/>
        <v>0</v>
      </c>
    </row>
    <row r="14" spans="1:19">
      <c r="B14" s="538"/>
      <c r="C14" s="538"/>
      <c r="D14" s="538"/>
      <c r="E14" s="178"/>
      <c r="F14" s="179"/>
      <c r="G14" s="185">
        <f t="shared" ref="G14:G55" si="8">IF(H14=0,0,(F14/30))</f>
        <v>0</v>
      </c>
      <c r="H14" s="185">
        <f t="shared" ref="H14:H55" si="9">IF(F14=0,0,$J$7-E14)</f>
        <v>0</v>
      </c>
      <c r="I14" s="185">
        <f t="shared" ref="I14:I55" si="10">G14*H14</f>
        <v>0</v>
      </c>
      <c r="J14" s="178"/>
      <c r="K14" s="186">
        <f t="shared" si="0"/>
        <v>0</v>
      </c>
      <c r="L14" s="178"/>
      <c r="M14" s="185">
        <f t="shared" si="1"/>
        <v>0</v>
      </c>
      <c r="N14" s="186">
        <f t="shared" si="2"/>
        <v>0</v>
      </c>
      <c r="O14" s="186">
        <f t="shared" si="3"/>
        <v>0</v>
      </c>
      <c r="P14" s="186">
        <f t="shared" si="4"/>
        <v>0</v>
      </c>
      <c r="Q14" s="185">
        <f t="shared" si="5"/>
        <v>0</v>
      </c>
      <c r="R14" s="186">
        <f t="shared" si="6"/>
        <v>0</v>
      </c>
      <c r="S14" s="187">
        <f t="shared" si="7"/>
        <v>0</v>
      </c>
    </row>
    <row r="15" spans="1:19">
      <c r="B15" s="538"/>
      <c r="C15" s="538"/>
      <c r="D15" s="538"/>
      <c r="E15" s="178"/>
      <c r="F15" s="179"/>
      <c r="G15" s="185">
        <f t="shared" si="8"/>
        <v>0</v>
      </c>
      <c r="H15" s="185">
        <f t="shared" si="9"/>
        <v>0</v>
      </c>
      <c r="I15" s="185">
        <f t="shared" si="10"/>
        <v>0</v>
      </c>
      <c r="J15" s="178"/>
      <c r="K15" s="186">
        <f t="shared" si="0"/>
        <v>0</v>
      </c>
      <c r="L15" s="178"/>
      <c r="M15" s="185">
        <f t="shared" si="1"/>
        <v>0</v>
      </c>
      <c r="N15" s="186">
        <f t="shared" si="2"/>
        <v>0</v>
      </c>
      <c r="O15" s="186">
        <f t="shared" si="3"/>
        <v>0</v>
      </c>
      <c r="P15" s="186">
        <f t="shared" si="4"/>
        <v>0</v>
      </c>
      <c r="Q15" s="185">
        <f t="shared" si="5"/>
        <v>0</v>
      </c>
      <c r="R15" s="186">
        <f t="shared" si="6"/>
        <v>0</v>
      </c>
      <c r="S15" s="187">
        <f t="shared" si="7"/>
        <v>0</v>
      </c>
    </row>
    <row r="16" spans="1:19">
      <c r="B16" s="538"/>
      <c r="C16" s="538"/>
      <c r="D16" s="538"/>
      <c r="E16" s="178"/>
      <c r="F16" s="179"/>
      <c r="G16" s="185">
        <f t="shared" si="8"/>
        <v>0</v>
      </c>
      <c r="H16" s="185">
        <f t="shared" si="9"/>
        <v>0</v>
      </c>
      <c r="I16" s="185">
        <f t="shared" si="10"/>
        <v>0</v>
      </c>
      <c r="J16" s="178"/>
      <c r="K16" s="186">
        <f t="shared" si="0"/>
        <v>0</v>
      </c>
      <c r="L16" s="178"/>
      <c r="M16" s="185">
        <f t="shared" si="1"/>
        <v>0</v>
      </c>
      <c r="N16" s="186">
        <f t="shared" si="2"/>
        <v>0</v>
      </c>
      <c r="O16" s="186">
        <f t="shared" si="3"/>
        <v>0</v>
      </c>
      <c r="P16" s="186">
        <f t="shared" si="4"/>
        <v>0</v>
      </c>
      <c r="Q16" s="185">
        <f t="shared" si="5"/>
        <v>0</v>
      </c>
      <c r="R16" s="186">
        <f t="shared" si="6"/>
        <v>0</v>
      </c>
      <c r="S16" s="187">
        <f t="shared" si="7"/>
        <v>0</v>
      </c>
    </row>
    <row r="17" spans="2:19">
      <c r="B17" s="538"/>
      <c r="C17" s="538"/>
      <c r="D17" s="538"/>
      <c r="E17" s="178"/>
      <c r="F17" s="179"/>
      <c r="G17" s="185">
        <f t="shared" si="8"/>
        <v>0</v>
      </c>
      <c r="H17" s="185">
        <f t="shared" si="9"/>
        <v>0</v>
      </c>
      <c r="I17" s="185">
        <f t="shared" si="10"/>
        <v>0</v>
      </c>
      <c r="J17" s="178"/>
      <c r="K17" s="186">
        <f t="shared" si="0"/>
        <v>0</v>
      </c>
      <c r="L17" s="178"/>
      <c r="M17" s="185">
        <f t="shared" si="1"/>
        <v>0</v>
      </c>
      <c r="N17" s="186">
        <f t="shared" si="2"/>
        <v>0</v>
      </c>
      <c r="O17" s="186">
        <f t="shared" si="3"/>
        <v>0</v>
      </c>
      <c r="P17" s="186">
        <f t="shared" si="4"/>
        <v>0</v>
      </c>
      <c r="Q17" s="185">
        <f t="shared" si="5"/>
        <v>0</v>
      </c>
      <c r="R17" s="186">
        <f t="shared" si="6"/>
        <v>0</v>
      </c>
      <c r="S17" s="187">
        <f t="shared" si="7"/>
        <v>0</v>
      </c>
    </row>
    <row r="18" spans="2:19">
      <c r="B18" s="538"/>
      <c r="C18" s="538"/>
      <c r="D18" s="538"/>
      <c r="E18" s="178"/>
      <c r="F18" s="179"/>
      <c r="G18" s="185">
        <f t="shared" si="8"/>
        <v>0</v>
      </c>
      <c r="H18" s="185">
        <f t="shared" si="9"/>
        <v>0</v>
      </c>
      <c r="I18" s="185">
        <f t="shared" si="10"/>
        <v>0</v>
      </c>
      <c r="J18" s="178"/>
      <c r="K18" s="186">
        <f t="shared" si="0"/>
        <v>0</v>
      </c>
      <c r="L18" s="178"/>
      <c r="M18" s="185">
        <f t="shared" si="1"/>
        <v>0</v>
      </c>
      <c r="N18" s="186">
        <f t="shared" si="2"/>
        <v>0</v>
      </c>
      <c r="O18" s="186">
        <f t="shared" si="3"/>
        <v>0</v>
      </c>
      <c r="P18" s="186">
        <f t="shared" si="4"/>
        <v>0</v>
      </c>
      <c r="Q18" s="185">
        <f t="shared" si="5"/>
        <v>0</v>
      </c>
      <c r="R18" s="186">
        <f t="shared" si="6"/>
        <v>0</v>
      </c>
      <c r="S18" s="187">
        <f t="shared" si="7"/>
        <v>0</v>
      </c>
    </row>
    <row r="19" spans="2:19">
      <c r="B19" s="538"/>
      <c r="C19" s="538"/>
      <c r="D19" s="538"/>
      <c r="E19" s="178"/>
      <c r="F19" s="179"/>
      <c r="G19" s="185">
        <f t="shared" si="8"/>
        <v>0</v>
      </c>
      <c r="H19" s="185">
        <f t="shared" si="9"/>
        <v>0</v>
      </c>
      <c r="I19" s="185">
        <f t="shared" si="10"/>
        <v>0</v>
      </c>
      <c r="J19" s="178"/>
      <c r="K19" s="186">
        <f t="shared" si="0"/>
        <v>0</v>
      </c>
      <c r="L19" s="178"/>
      <c r="M19" s="185">
        <f t="shared" si="1"/>
        <v>0</v>
      </c>
      <c r="N19" s="186">
        <f t="shared" si="2"/>
        <v>0</v>
      </c>
      <c r="O19" s="186">
        <f t="shared" si="3"/>
        <v>0</v>
      </c>
      <c r="P19" s="186">
        <f t="shared" si="4"/>
        <v>0</v>
      </c>
      <c r="Q19" s="185">
        <f t="shared" si="5"/>
        <v>0</v>
      </c>
      <c r="R19" s="186">
        <f t="shared" si="6"/>
        <v>0</v>
      </c>
      <c r="S19" s="187">
        <f t="shared" si="7"/>
        <v>0</v>
      </c>
    </row>
    <row r="20" spans="2:19">
      <c r="B20" s="538"/>
      <c r="C20" s="538"/>
      <c r="D20" s="538"/>
      <c r="E20" s="178"/>
      <c r="F20" s="179"/>
      <c r="G20" s="185">
        <f t="shared" si="8"/>
        <v>0</v>
      </c>
      <c r="H20" s="185">
        <f t="shared" si="9"/>
        <v>0</v>
      </c>
      <c r="I20" s="185">
        <f t="shared" si="10"/>
        <v>0</v>
      </c>
      <c r="J20" s="178"/>
      <c r="K20" s="186">
        <f t="shared" si="0"/>
        <v>0</v>
      </c>
      <c r="L20" s="178"/>
      <c r="M20" s="185">
        <f t="shared" si="1"/>
        <v>0</v>
      </c>
      <c r="N20" s="186">
        <f t="shared" si="2"/>
        <v>0</v>
      </c>
      <c r="O20" s="186">
        <f t="shared" si="3"/>
        <v>0</v>
      </c>
      <c r="P20" s="186">
        <f t="shared" si="4"/>
        <v>0</v>
      </c>
      <c r="Q20" s="185">
        <f t="shared" si="5"/>
        <v>0</v>
      </c>
      <c r="R20" s="186">
        <f t="shared" si="6"/>
        <v>0</v>
      </c>
      <c r="S20" s="187">
        <f t="shared" si="7"/>
        <v>0</v>
      </c>
    </row>
    <row r="21" spans="2:19">
      <c r="B21" s="538"/>
      <c r="C21" s="538"/>
      <c r="D21" s="538"/>
      <c r="E21" s="178"/>
      <c r="F21" s="179"/>
      <c r="G21" s="185">
        <f t="shared" si="8"/>
        <v>0</v>
      </c>
      <c r="H21" s="185">
        <f t="shared" si="9"/>
        <v>0</v>
      </c>
      <c r="I21" s="185">
        <f t="shared" si="10"/>
        <v>0</v>
      </c>
      <c r="J21" s="178"/>
      <c r="K21" s="186">
        <f t="shared" si="0"/>
        <v>0</v>
      </c>
      <c r="L21" s="178"/>
      <c r="M21" s="185">
        <f t="shared" si="1"/>
        <v>0</v>
      </c>
      <c r="N21" s="186">
        <f t="shared" si="2"/>
        <v>0</v>
      </c>
      <c r="O21" s="186">
        <f t="shared" si="3"/>
        <v>0</v>
      </c>
      <c r="P21" s="186">
        <f t="shared" si="4"/>
        <v>0</v>
      </c>
      <c r="Q21" s="185">
        <f t="shared" si="5"/>
        <v>0</v>
      </c>
      <c r="R21" s="186">
        <f t="shared" si="6"/>
        <v>0</v>
      </c>
      <c r="S21" s="187">
        <f t="shared" si="7"/>
        <v>0</v>
      </c>
    </row>
    <row r="22" spans="2:19">
      <c r="B22" s="538"/>
      <c r="C22" s="538"/>
      <c r="D22" s="538"/>
      <c r="E22" s="178"/>
      <c r="F22" s="179"/>
      <c r="G22" s="185">
        <f t="shared" si="8"/>
        <v>0</v>
      </c>
      <c r="H22" s="185">
        <f t="shared" si="9"/>
        <v>0</v>
      </c>
      <c r="I22" s="185">
        <f t="shared" si="10"/>
        <v>0</v>
      </c>
      <c r="J22" s="178"/>
      <c r="K22" s="186">
        <f t="shared" si="0"/>
        <v>0</v>
      </c>
      <c r="L22" s="178"/>
      <c r="M22" s="185">
        <f t="shared" si="1"/>
        <v>0</v>
      </c>
      <c r="N22" s="186">
        <f t="shared" si="2"/>
        <v>0</v>
      </c>
      <c r="O22" s="186">
        <f t="shared" si="3"/>
        <v>0</v>
      </c>
      <c r="P22" s="186">
        <f t="shared" si="4"/>
        <v>0</v>
      </c>
      <c r="Q22" s="185">
        <f t="shared" si="5"/>
        <v>0</v>
      </c>
      <c r="R22" s="186">
        <f t="shared" si="6"/>
        <v>0</v>
      </c>
      <c r="S22" s="187">
        <f t="shared" si="7"/>
        <v>0</v>
      </c>
    </row>
    <row r="23" spans="2:19">
      <c r="B23" s="538"/>
      <c r="C23" s="538"/>
      <c r="D23" s="538"/>
      <c r="E23" s="178"/>
      <c r="F23" s="179"/>
      <c r="G23" s="185">
        <f t="shared" si="8"/>
        <v>0</v>
      </c>
      <c r="H23" s="185">
        <f t="shared" si="9"/>
        <v>0</v>
      </c>
      <c r="I23" s="185">
        <f t="shared" si="10"/>
        <v>0</v>
      </c>
      <c r="J23" s="178"/>
      <c r="K23" s="186">
        <f t="shared" si="0"/>
        <v>0</v>
      </c>
      <c r="L23" s="178"/>
      <c r="M23" s="185">
        <f t="shared" si="1"/>
        <v>0</v>
      </c>
      <c r="N23" s="186">
        <f t="shared" si="2"/>
        <v>0</v>
      </c>
      <c r="O23" s="186">
        <f t="shared" si="3"/>
        <v>0</v>
      </c>
      <c r="P23" s="186">
        <f t="shared" si="4"/>
        <v>0</v>
      </c>
      <c r="Q23" s="185">
        <f t="shared" si="5"/>
        <v>0</v>
      </c>
      <c r="R23" s="186">
        <f t="shared" si="6"/>
        <v>0</v>
      </c>
      <c r="S23" s="187">
        <f t="shared" si="7"/>
        <v>0</v>
      </c>
    </row>
    <row r="24" spans="2:19">
      <c r="B24" s="538"/>
      <c r="C24" s="538"/>
      <c r="D24" s="538"/>
      <c r="E24" s="178"/>
      <c r="F24" s="179"/>
      <c r="G24" s="185">
        <f t="shared" si="8"/>
        <v>0</v>
      </c>
      <c r="H24" s="185">
        <f t="shared" si="9"/>
        <v>0</v>
      </c>
      <c r="I24" s="185">
        <f t="shared" si="10"/>
        <v>0</v>
      </c>
      <c r="J24" s="178"/>
      <c r="K24" s="186">
        <f t="shared" si="0"/>
        <v>0</v>
      </c>
      <c r="L24" s="178"/>
      <c r="M24" s="185">
        <f t="shared" si="1"/>
        <v>0</v>
      </c>
      <c r="N24" s="186">
        <f t="shared" si="2"/>
        <v>0</v>
      </c>
      <c r="O24" s="186">
        <f t="shared" si="3"/>
        <v>0</v>
      </c>
      <c r="P24" s="186">
        <f t="shared" si="4"/>
        <v>0</v>
      </c>
      <c r="Q24" s="185">
        <f t="shared" si="5"/>
        <v>0</v>
      </c>
      <c r="R24" s="186">
        <f t="shared" si="6"/>
        <v>0</v>
      </c>
      <c r="S24" s="187">
        <f t="shared" si="7"/>
        <v>0</v>
      </c>
    </row>
    <row r="25" spans="2:19">
      <c r="B25" s="538"/>
      <c r="C25" s="538"/>
      <c r="D25" s="538"/>
      <c r="E25" s="178"/>
      <c r="F25" s="179"/>
      <c r="G25" s="185">
        <f t="shared" si="8"/>
        <v>0</v>
      </c>
      <c r="H25" s="185">
        <f t="shared" si="9"/>
        <v>0</v>
      </c>
      <c r="I25" s="185">
        <f t="shared" si="10"/>
        <v>0</v>
      </c>
      <c r="J25" s="178"/>
      <c r="K25" s="186">
        <f t="shared" si="0"/>
        <v>0</v>
      </c>
      <c r="L25" s="178"/>
      <c r="M25" s="185">
        <f t="shared" si="1"/>
        <v>0</v>
      </c>
      <c r="N25" s="186">
        <f t="shared" si="2"/>
        <v>0</v>
      </c>
      <c r="O25" s="186">
        <f t="shared" si="3"/>
        <v>0</v>
      </c>
      <c r="P25" s="186">
        <f t="shared" si="4"/>
        <v>0</v>
      </c>
      <c r="Q25" s="185">
        <f t="shared" si="5"/>
        <v>0</v>
      </c>
      <c r="R25" s="186">
        <f t="shared" si="6"/>
        <v>0</v>
      </c>
      <c r="S25" s="187">
        <f t="shared" si="7"/>
        <v>0</v>
      </c>
    </row>
    <row r="26" spans="2:19">
      <c r="B26" s="538"/>
      <c r="C26" s="538"/>
      <c r="D26" s="538"/>
      <c r="E26" s="178"/>
      <c r="F26" s="179"/>
      <c r="G26" s="185">
        <f t="shared" si="8"/>
        <v>0</v>
      </c>
      <c r="H26" s="185">
        <f t="shared" si="9"/>
        <v>0</v>
      </c>
      <c r="I26" s="185">
        <f t="shared" si="10"/>
        <v>0</v>
      </c>
      <c r="J26" s="178"/>
      <c r="K26" s="186">
        <f t="shared" si="0"/>
        <v>0</v>
      </c>
      <c r="L26" s="178"/>
      <c r="M26" s="185">
        <f t="shared" si="1"/>
        <v>0</v>
      </c>
      <c r="N26" s="186">
        <f t="shared" si="2"/>
        <v>0</v>
      </c>
      <c r="O26" s="186">
        <f t="shared" si="3"/>
        <v>0</v>
      </c>
      <c r="P26" s="186">
        <f t="shared" si="4"/>
        <v>0</v>
      </c>
      <c r="Q26" s="185">
        <f t="shared" si="5"/>
        <v>0</v>
      </c>
      <c r="R26" s="186">
        <f t="shared" si="6"/>
        <v>0</v>
      </c>
      <c r="S26" s="187">
        <f t="shared" si="7"/>
        <v>0</v>
      </c>
    </row>
    <row r="27" spans="2:19">
      <c r="B27" s="538"/>
      <c r="C27" s="538"/>
      <c r="D27" s="538"/>
      <c r="E27" s="178"/>
      <c r="F27" s="179"/>
      <c r="G27" s="185">
        <f t="shared" si="8"/>
        <v>0</v>
      </c>
      <c r="H27" s="185">
        <f t="shared" si="9"/>
        <v>0</v>
      </c>
      <c r="I27" s="185">
        <f t="shared" si="10"/>
        <v>0</v>
      </c>
      <c r="J27" s="178"/>
      <c r="K27" s="186">
        <f t="shared" si="0"/>
        <v>0</v>
      </c>
      <c r="L27" s="178"/>
      <c r="M27" s="185">
        <f t="shared" si="1"/>
        <v>0</v>
      </c>
      <c r="N27" s="186">
        <f t="shared" si="2"/>
        <v>0</v>
      </c>
      <c r="O27" s="186">
        <f t="shared" si="3"/>
        <v>0</v>
      </c>
      <c r="P27" s="186">
        <f t="shared" si="4"/>
        <v>0</v>
      </c>
      <c r="Q27" s="185">
        <f t="shared" si="5"/>
        <v>0</v>
      </c>
      <c r="R27" s="186">
        <f t="shared" si="6"/>
        <v>0</v>
      </c>
      <c r="S27" s="187">
        <f t="shared" si="7"/>
        <v>0</v>
      </c>
    </row>
    <row r="28" spans="2:19">
      <c r="B28" s="538"/>
      <c r="C28" s="538"/>
      <c r="D28" s="538"/>
      <c r="E28" s="178"/>
      <c r="F28" s="179"/>
      <c r="G28" s="185">
        <f t="shared" si="8"/>
        <v>0</v>
      </c>
      <c r="H28" s="185">
        <f t="shared" si="9"/>
        <v>0</v>
      </c>
      <c r="I28" s="185">
        <f t="shared" si="10"/>
        <v>0</v>
      </c>
      <c r="J28" s="178"/>
      <c r="K28" s="186">
        <f t="shared" si="0"/>
        <v>0</v>
      </c>
      <c r="L28" s="178"/>
      <c r="M28" s="185">
        <f t="shared" si="1"/>
        <v>0</v>
      </c>
      <c r="N28" s="186">
        <f t="shared" si="2"/>
        <v>0</v>
      </c>
      <c r="O28" s="186">
        <f t="shared" si="3"/>
        <v>0</v>
      </c>
      <c r="P28" s="186">
        <f t="shared" si="4"/>
        <v>0</v>
      </c>
      <c r="Q28" s="185">
        <f t="shared" si="5"/>
        <v>0</v>
      </c>
      <c r="R28" s="186">
        <f t="shared" si="6"/>
        <v>0</v>
      </c>
      <c r="S28" s="187">
        <f t="shared" si="7"/>
        <v>0</v>
      </c>
    </row>
    <row r="29" spans="2:19">
      <c r="B29" s="538"/>
      <c r="C29" s="538"/>
      <c r="D29" s="538"/>
      <c r="E29" s="178"/>
      <c r="F29" s="179"/>
      <c r="G29" s="185">
        <f t="shared" si="8"/>
        <v>0</v>
      </c>
      <c r="H29" s="185">
        <f t="shared" si="9"/>
        <v>0</v>
      </c>
      <c r="I29" s="185">
        <f t="shared" si="10"/>
        <v>0</v>
      </c>
      <c r="J29" s="178"/>
      <c r="K29" s="186">
        <f t="shared" si="0"/>
        <v>0</v>
      </c>
      <c r="L29" s="178"/>
      <c r="M29" s="185">
        <f t="shared" si="1"/>
        <v>0</v>
      </c>
      <c r="N29" s="186">
        <f t="shared" si="2"/>
        <v>0</v>
      </c>
      <c r="O29" s="186">
        <f t="shared" si="3"/>
        <v>0</v>
      </c>
      <c r="P29" s="186">
        <f t="shared" si="4"/>
        <v>0</v>
      </c>
      <c r="Q29" s="185">
        <f t="shared" si="5"/>
        <v>0</v>
      </c>
      <c r="R29" s="186">
        <f t="shared" si="6"/>
        <v>0</v>
      </c>
      <c r="S29" s="187">
        <f t="shared" si="7"/>
        <v>0</v>
      </c>
    </row>
    <row r="30" spans="2:19">
      <c r="B30" s="538"/>
      <c r="C30" s="538"/>
      <c r="D30" s="538"/>
      <c r="E30" s="178"/>
      <c r="F30" s="179"/>
      <c r="G30" s="185">
        <f t="shared" si="8"/>
        <v>0</v>
      </c>
      <c r="H30" s="185">
        <f t="shared" si="9"/>
        <v>0</v>
      </c>
      <c r="I30" s="185">
        <f t="shared" si="10"/>
        <v>0</v>
      </c>
      <c r="J30" s="178"/>
      <c r="K30" s="186">
        <f t="shared" si="0"/>
        <v>0</v>
      </c>
      <c r="L30" s="178"/>
      <c r="M30" s="185">
        <f t="shared" si="1"/>
        <v>0</v>
      </c>
      <c r="N30" s="186">
        <f t="shared" si="2"/>
        <v>0</v>
      </c>
      <c r="O30" s="186">
        <f t="shared" si="3"/>
        <v>0</v>
      </c>
      <c r="P30" s="186">
        <f t="shared" si="4"/>
        <v>0</v>
      </c>
      <c r="Q30" s="185">
        <f t="shared" si="5"/>
        <v>0</v>
      </c>
      <c r="R30" s="186">
        <f t="shared" si="6"/>
        <v>0</v>
      </c>
      <c r="S30" s="187">
        <f t="shared" si="7"/>
        <v>0</v>
      </c>
    </row>
    <row r="31" spans="2:19">
      <c r="B31" s="538"/>
      <c r="C31" s="538"/>
      <c r="D31" s="538"/>
      <c r="E31" s="178"/>
      <c r="F31" s="179"/>
      <c r="G31" s="185">
        <f t="shared" si="8"/>
        <v>0</v>
      </c>
      <c r="H31" s="185">
        <f t="shared" si="9"/>
        <v>0</v>
      </c>
      <c r="I31" s="185">
        <f t="shared" si="10"/>
        <v>0</v>
      </c>
      <c r="J31" s="178"/>
      <c r="K31" s="186">
        <f t="shared" si="0"/>
        <v>0</v>
      </c>
      <c r="L31" s="178"/>
      <c r="M31" s="185">
        <f t="shared" si="1"/>
        <v>0</v>
      </c>
      <c r="N31" s="186">
        <f t="shared" si="2"/>
        <v>0</v>
      </c>
      <c r="O31" s="186">
        <f t="shared" si="3"/>
        <v>0</v>
      </c>
      <c r="P31" s="186">
        <f t="shared" si="4"/>
        <v>0</v>
      </c>
      <c r="Q31" s="185">
        <f t="shared" si="5"/>
        <v>0</v>
      </c>
      <c r="R31" s="186">
        <f t="shared" si="6"/>
        <v>0</v>
      </c>
      <c r="S31" s="187">
        <f t="shared" si="7"/>
        <v>0</v>
      </c>
    </row>
    <row r="32" spans="2:19">
      <c r="B32" s="538"/>
      <c r="C32" s="538"/>
      <c r="D32" s="538"/>
      <c r="E32" s="178"/>
      <c r="F32" s="179"/>
      <c r="G32" s="185">
        <f t="shared" si="8"/>
        <v>0</v>
      </c>
      <c r="H32" s="185">
        <f t="shared" si="9"/>
        <v>0</v>
      </c>
      <c r="I32" s="185">
        <f t="shared" si="10"/>
        <v>0</v>
      </c>
      <c r="J32" s="178"/>
      <c r="K32" s="186">
        <f t="shared" si="0"/>
        <v>0</v>
      </c>
      <c r="L32" s="178"/>
      <c r="M32" s="185">
        <f t="shared" si="1"/>
        <v>0</v>
      </c>
      <c r="N32" s="186">
        <f t="shared" si="2"/>
        <v>0</v>
      </c>
      <c r="O32" s="186">
        <f t="shared" si="3"/>
        <v>0</v>
      </c>
      <c r="P32" s="186">
        <f t="shared" si="4"/>
        <v>0</v>
      </c>
      <c r="Q32" s="185">
        <f t="shared" si="5"/>
        <v>0</v>
      </c>
      <c r="R32" s="186">
        <f t="shared" si="6"/>
        <v>0</v>
      </c>
      <c r="S32" s="187">
        <f t="shared" si="7"/>
        <v>0</v>
      </c>
    </row>
    <row r="33" spans="2:19">
      <c r="B33" s="538"/>
      <c r="C33" s="538"/>
      <c r="D33" s="538"/>
      <c r="E33" s="178"/>
      <c r="F33" s="179"/>
      <c r="G33" s="185">
        <f t="shared" si="8"/>
        <v>0</v>
      </c>
      <c r="H33" s="185">
        <f t="shared" si="9"/>
        <v>0</v>
      </c>
      <c r="I33" s="185">
        <f t="shared" si="10"/>
        <v>0</v>
      </c>
      <c r="J33" s="178"/>
      <c r="K33" s="186">
        <f t="shared" si="0"/>
        <v>0</v>
      </c>
      <c r="L33" s="178"/>
      <c r="M33" s="185">
        <f t="shared" si="1"/>
        <v>0</v>
      </c>
      <c r="N33" s="186">
        <f t="shared" si="2"/>
        <v>0</v>
      </c>
      <c r="O33" s="186">
        <f t="shared" si="3"/>
        <v>0</v>
      </c>
      <c r="P33" s="186">
        <f t="shared" si="4"/>
        <v>0</v>
      </c>
      <c r="Q33" s="185">
        <f t="shared" si="5"/>
        <v>0</v>
      </c>
      <c r="R33" s="186">
        <f t="shared" si="6"/>
        <v>0</v>
      </c>
      <c r="S33" s="187">
        <f t="shared" si="7"/>
        <v>0</v>
      </c>
    </row>
    <row r="34" spans="2:19">
      <c r="B34" s="538"/>
      <c r="C34" s="538"/>
      <c r="D34" s="538"/>
      <c r="E34" s="178"/>
      <c r="F34" s="179"/>
      <c r="G34" s="185">
        <f t="shared" si="8"/>
        <v>0</v>
      </c>
      <c r="H34" s="185">
        <f t="shared" si="9"/>
        <v>0</v>
      </c>
      <c r="I34" s="185">
        <f t="shared" si="10"/>
        <v>0</v>
      </c>
      <c r="J34" s="178"/>
      <c r="K34" s="186">
        <f t="shared" si="0"/>
        <v>0</v>
      </c>
      <c r="L34" s="178"/>
      <c r="M34" s="185">
        <f t="shared" si="1"/>
        <v>0</v>
      </c>
      <c r="N34" s="186">
        <f t="shared" si="2"/>
        <v>0</v>
      </c>
      <c r="O34" s="186">
        <f t="shared" si="3"/>
        <v>0</v>
      </c>
      <c r="P34" s="186">
        <f t="shared" si="4"/>
        <v>0</v>
      </c>
      <c r="Q34" s="185">
        <f t="shared" si="5"/>
        <v>0</v>
      </c>
      <c r="R34" s="186">
        <f t="shared" si="6"/>
        <v>0</v>
      </c>
      <c r="S34" s="187">
        <f t="shared" si="7"/>
        <v>0</v>
      </c>
    </row>
    <row r="35" spans="2:19">
      <c r="B35" s="538"/>
      <c r="C35" s="538"/>
      <c r="D35" s="538"/>
      <c r="E35" s="178"/>
      <c r="F35" s="179"/>
      <c r="G35" s="185">
        <f t="shared" si="8"/>
        <v>0</v>
      </c>
      <c r="H35" s="185">
        <f t="shared" si="9"/>
        <v>0</v>
      </c>
      <c r="I35" s="185">
        <f t="shared" si="10"/>
        <v>0</v>
      </c>
      <c r="J35" s="178"/>
      <c r="K35" s="186">
        <f t="shared" si="0"/>
        <v>0</v>
      </c>
      <c r="L35" s="178"/>
      <c r="M35" s="185">
        <f t="shared" si="1"/>
        <v>0</v>
      </c>
      <c r="N35" s="186">
        <f t="shared" si="2"/>
        <v>0</v>
      </c>
      <c r="O35" s="186">
        <f t="shared" si="3"/>
        <v>0</v>
      </c>
      <c r="P35" s="186">
        <f t="shared" si="4"/>
        <v>0</v>
      </c>
      <c r="Q35" s="185">
        <f t="shared" si="5"/>
        <v>0</v>
      </c>
      <c r="R35" s="186">
        <f t="shared" si="6"/>
        <v>0</v>
      </c>
      <c r="S35" s="187">
        <f t="shared" si="7"/>
        <v>0</v>
      </c>
    </row>
    <row r="36" spans="2:19">
      <c r="B36" s="538"/>
      <c r="C36" s="538"/>
      <c r="D36" s="538"/>
      <c r="E36" s="178"/>
      <c r="F36" s="179"/>
      <c r="G36" s="185">
        <f t="shared" si="8"/>
        <v>0</v>
      </c>
      <c r="H36" s="185">
        <f t="shared" si="9"/>
        <v>0</v>
      </c>
      <c r="I36" s="185">
        <f t="shared" si="10"/>
        <v>0</v>
      </c>
      <c r="J36" s="178"/>
      <c r="K36" s="186">
        <f t="shared" si="0"/>
        <v>0</v>
      </c>
      <c r="L36" s="178"/>
      <c r="M36" s="185">
        <f t="shared" si="1"/>
        <v>0</v>
      </c>
      <c r="N36" s="186">
        <f t="shared" si="2"/>
        <v>0</v>
      </c>
      <c r="O36" s="186">
        <f t="shared" si="3"/>
        <v>0</v>
      </c>
      <c r="P36" s="186">
        <f t="shared" si="4"/>
        <v>0</v>
      </c>
      <c r="Q36" s="185">
        <f t="shared" si="5"/>
        <v>0</v>
      </c>
      <c r="R36" s="186">
        <f t="shared" si="6"/>
        <v>0</v>
      </c>
      <c r="S36" s="187">
        <f t="shared" si="7"/>
        <v>0</v>
      </c>
    </row>
    <row r="37" spans="2:19">
      <c r="B37" s="538"/>
      <c r="C37" s="538"/>
      <c r="D37" s="538"/>
      <c r="E37" s="178"/>
      <c r="F37" s="179"/>
      <c r="G37" s="185">
        <f t="shared" si="8"/>
        <v>0</v>
      </c>
      <c r="H37" s="185">
        <f t="shared" si="9"/>
        <v>0</v>
      </c>
      <c r="I37" s="185">
        <f t="shared" si="10"/>
        <v>0</v>
      </c>
      <c r="J37" s="178"/>
      <c r="K37" s="186">
        <f t="shared" si="0"/>
        <v>0</v>
      </c>
      <c r="L37" s="178"/>
      <c r="M37" s="185">
        <f t="shared" si="1"/>
        <v>0</v>
      </c>
      <c r="N37" s="186">
        <f t="shared" si="2"/>
        <v>0</v>
      </c>
      <c r="O37" s="186">
        <f t="shared" si="3"/>
        <v>0</v>
      </c>
      <c r="P37" s="186">
        <f t="shared" si="4"/>
        <v>0</v>
      </c>
      <c r="Q37" s="185">
        <f t="shared" si="5"/>
        <v>0</v>
      </c>
      <c r="R37" s="186">
        <f t="shared" si="6"/>
        <v>0</v>
      </c>
      <c r="S37" s="187">
        <f t="shared" si="7"/>
        <v>0</v>
      </c>
    </row>
    <row r="38" spans="2:19">
      <c r="B38" s="538"/>
      <c r="C38" s="538"/>
      <c r="D38" s="538"/>
      <c r="E38" s="178"/>
      <c r="F38" s="179"/>
      <c r="G38" s="185">
        <f t="shared" si="8"/>
        <v>0</v>
      </c>
      <c r="H38" s="185">
        <f t="shared" si="9"/>
        <v>0</v>
      </c>
      <c r="I38" s="185">
        <f t="shared" si="10"/>
        <v>0</v>
      </c>
      <c r="J38" s="178"/>
      <c r="K38" s="186">
        <f t="shared" si="0"/>
        <v>0</v>
      </c>
      <c r="L38" s="178"/>
      <c r="M38" s="185">
        <f t="shared" si="1"/>
        <v>0</v>
      </c>
      <c r="N38" s="186">
        <f t="shared" si="2"/>
        <v>0</v>
      </c>
      <c r="O38" s="186">
        <f t="shared" si="3"/>
        <v>0</v>
      </c>
      <c r="P38" s="186">
        <f t="shared" si="4"/>
        <v>0</v>
      </c>
      <c r="Q38" s="185">
        <f t="shared" si="5"/>
        <v>0</v>
      </c>
      <c r="R38" s="186">
        <f t="shared" si="6"/>
        <v>0</v>
      </c>
      <c r="S38" s="187">
        <f t="shared" si="7"/>
        <v>0</v>
      </c>
    </row>
    <row r="39" spans="2:19">
      <c r="B39" s="538"/>
      <c r="C39" s="538"/>
      <c r="D39" s="538"/>
      <c r="E39" s="178"/>
      <c r="F39" s="179"/>
      <c r="G39" s="185">
        <f t="shared" si="8"/>
        <v>0</v>
      </c>
      <c r="H39" s="185">
        <f t="shared" si="9"/>
        <v>0</v>
      </c>
      <c r="I39" s="185">
        <f t="shared" si="10"/>
        <v>0</v>
      </c>
      <c r="J39" s="178"/>
      <c r="K39" s="186">
        <f t="shared" si="0"/>
        <v>0</v>
      </c>
      <c r="L39" s="178"/>
      <c r="M39" s="185">
        <f t="shared" si="1"/>
        <v>0</v>
      </c>
      <c r="N39" s="186">
        <f t="shared" si="2"/>
        <v>0</v>
      </c>
      <c r="O39" s="186">
        <f t="shared" si="3"/>
        <v>0</v>
      </c>
      <c r="P39" s="186">
        <f t="shared" si="4"/>
        <v>0</v>
      </c>
      <c r="Q39" s="185">
        <f t="shared" si="5"/>
        <v>0</v>
      </c>
      <c r="R39" s="186">
        <f t="shared" si="6"/>
        <v>0</v>
      </c>
      <c r="S39" s="187">
        <f t="shared" si="7"/>
        <v>0</v>
      </c>
    </row>
    <row r="40" spans="2:19">
      <c r="B40" s="538"/>
      <c r="C40" s="538"/>
      <c r="D40" s="538"/>
      <c r="E40" s="178"/>
      <c r="F40" s="179"/>
      <c r="G40" s="185">
        <f t="shared" si="8"/>
        <v>0</v>
      </c>
      <c r="H40" s="185">
        <f t="shared" si="9"/>
        <v>0</v>
      </c>
      <c r="I40" s="185">
        <f t="shared" si="10"/>
        <v>0</v>
      </c>
      <c r="J40" s="178"/>
      <c r="K40" s="186">
        <f t="shared" si="0"/>
        <v>0</v>
      </c>
      <c r="L40" s="178"/>
      <c r="M40" s="185">
        <f t="shared" si="1"/>
        <v>0</v>
      </c>
      <c r="N40" s="186">
        <f t="shared" si="2"/>
        <v>0</v>
      </c>
      <c r="O40" s="186">
        <f t="shared" si="3"/>
        <v>0</v>
      </c>
      <c r="P40" s="186">
        <f t="shared" si="4"/>
        <v>0</v>
      </c>
      <c r="Q40" s="185">
        <f t="shared" si="5"/>
        <v>0</v>
      </c>
      <c r="R40" s="186">
        <f t="shared" si="6"/>
        <v>0</v>
      </c>
      <c r="S40" s="187">
        <f t="shared" si="7"/>
        <v>0</v>
      </c>
    </row>
    <row r="41" spans="2:19">
      <c r="B41" s="538"/>
      <c r="C41" s="538"/>
      <c r="D41" s="538"/>
      <c r="E41" s="178"/>
      <c r="F41" s="179"/>
      <c r="G41" s="185">
        <f t="shared" si="8"/>
        <v>0</v>
      </c>
      <c r="H41" s="185">
        <f t="shared" si="9"/>
        <v>0</v>
      </c>
      <c r="I41" s="185">
        <f t="shared" si="10"/>
        <v>0</v>
      </c>
      <c r="J41" s="178"/>
      <c r="K41" s="186">
        <f t="shared" si="0"/>
        <v>0</v>
      </c>
      <c r="L41" s="178"/>
      <c r="M41" s="185">
        <f t="shared" si="1"/>
        <v>0</v>
      </c>
      <c r="N41" s="186">
        <f t="shared" si="2"/>
        <v>0</v>
      </c>
      <c r="O41" s="186">
        <f t="shared" si="3"/>
        <v>0</v>
      </c>
      <c r="P41" s="186">
        <f t="shared" si="4"/>
        <v>0</v>
      </c>
      <c r="Q41" s="185">
        <f t="shared" si="5"/>
        <v>0</v>
      </c>
      <c r="R41" s="186">
        <f t="shared" si="6"/>
        <v>0</v>
      </c>
      <c r="S41" s="187">
        <f t="shared" si="7"/>
        <v>0</v>
      </c>
    </row>
    <row r="42" spans="2:19">
      <c r="B42" s="538"/>
      <c r="C42" s="538"/>
      <c r="D42" s="538"/>
      <c r="E42" s="178"/>
      <c r="F42" s="179"/>
      <c r="G42" s="185">
        <f t="shared" si="8"/>
        <v>0</v>
      </c>
      <c r="H42" s="185">
        <f t="shared" si="9"/>
        <v>0</v>
      </c>
      <c r="I42" s="185">
        <f t="shared" si="10"/>
        <v>0</v>
      </c>
      <c r="J42" s="178"/>
      <c r="K42" s="186">
        <f t="shared" si="0"/>
        <v>0</v>
      </c>
      <c r="L42" s="178"/>
      <c r="M42" s="185">
        <f t="shared" si="1"/>
        <v>0</v>
      </c>
      <c r="N42" s="186">
        <f t="shared" si="2"/>
        <v>0</v>
      </c>
      <c r="O42" s="186">
        <f t="shared" si="3"/>
        <v>0</v>
      </c>
      <c r="P42" s="186">
        <f t="shared" si="4"/>
        <v>0</v>
      </c>
      <c r="Q42" s="185">
        <f t="shared" si="5"/>
        <v>0</v>
      </c>
      <c r="R42" s="186">
        <f t="shared" si="6"/>
        <v>0</v>
      </c>
      <c r="S42" s="187">
        <f t="shared" si="7"/>
        <v>0</v>
      </c>
    </row>
    <row r="43" spans="2:19">
      <c r="B43" s="538"/>
      <c r="C43" s="538"/>
      <c r="D43" s="538"/>
      <c r="E43" s="178"/>
      <c r="F43" s="179"/>
      <c r="G43" s="185">
        <f t="shared" si="8"/>
        <v>0</v>
      </c>
      <c r="H43" s="185">
        <f t="shared" si="9"/>
        <v>0</v>
      </c>
      <c r="I43" s="185">
        <f t="shared" si="10"/>
        <v>0</v>
      </c>
      <c r="J43" s="178"/>
      <c r="K43" s="186">
        <f t="shared" si="0"/>
        <v>0</v>
      </c>
      <c r="L43" s="178"/>
      <c r="M43" s="185">
        <f t="shared" si="1"/>
        <v>0</v>
      </c>
      <c r="N43" s="186">
        <f t="shared" si="2"/>
        <v>0</v>
      </c>
      <c r="O43" s="186">
        <f t="shared" si="3"/>
        <v>0</v>
      </c>
      <c r="P43" s="186">
        <f t="shared" si="4"/>
        <v>0</v>
      </c>
      <c r="Q43" s="185">
        <f t="shared" si="5"/>
        <v>0</v>
      </c>
      <c r="R43" s="186">
        <f t="shared" si="6"/>
        <v>0</v>
      </c>
      <c r="S43" s="187">
        <f t="shared" si="7"/>
        <v>0</v>
      </c>
    </row>
    <row r="44" spans="2:19">
      <c r="B44" s="538"/>
      <c r="C44" s="538"/>
      <c r="D44" s="538"/>
      <c r="E44" s="178"/>
      <c r="F44" s="179"/>
      <c r="G44" s="185">
        <f t="shared" si="8"/>
        <v>0</v>
      </c>
      <c r="H44" s="185">
        <f t="shared" si="9"/>
        <v>0</v>
      </c>
      <c r="I44" s="185">
        <f t="shared" si="10"/>
        <v>0</v>
      </c>
      <c r="J44" s="178"/>
      <c r="K44" s="186">
        <f t="shared" si="0"/>
        <v>0</v>
      </c>
      <c r="L44" s="178"/>
      <c r="M44" s="185">
        <f t="shared" si="1"/>
        <v>0</v>
      </c>
      <c r="N44" s="186">
        <f t="shared" si="2"/>
        <v>0</v>
      </c>
      <c r="O44" s="186">
        <f t="shared" si="3"/>
        <v>0</v>
      </c>
      <c r="P44" s="186">
        <f t="shared" si="4"/>
        <v>0</v>
      </c>
      <c r="Q44" s="185">
        <f t="shared" si="5"/>
        <v>0</v>
      </c>
      <c r="R44" s="186">
        <f t="shared" si="6"/>
        <v>0</v>
      </c>
      <c r="S44" s="187">
        <f t="shared" si="7"/>
        <v>0</v>
      </c>
    </row>
    <row r="45" spans="2:19">
      <c r="B45" s="538"/>
      <c r="C45" s="538"/>
      <c r="D45" s="538"/>
      <c r="E45" s="178"/>
      <c r="F45" s="179"/>
      <c r="G45" s="185">
        <f t="shared" si="8"/>
        <v>0</v>
      </c>
      <c r="H45" s="185">
        <f t="shared" si="9"/>
        <v>0</v>
      </c>
      <c r="I45" s="185">
        <f t="shared" si="10"/>
        <v>0</v>
      </c>
      <c r="J45" s="178"/>
      <c r="K45" s="186">
        <f t="shared" si="0"/>
        <v>0</v>
      </c>
      <c r="L45" s="178"/>
      <c r="M45" s="185">
        <f t="shared" si="1"/>
        <v>0</v>
      </c>
      <c r="N45" s="186">
        <f t="shared" si="2"/>
        <v>0</v>
      </c>
      <c r="O45" s="186">
        <f t="shared" si="3"/>
        <v>0</v>
      </c>
      <c r="P45" s="186">
        <f t="shared" si="4"/>
        <v>0</v>
      </c>
      <c r="Q45" s="185">
        <f t="shared" si="5"/>
        <v>0</v>
      </c>
      <c r="R45" s="186">
        <f t="shared" si="6"/>
        <v>0</v>
      </c>
      <c r="S45" s="187">
        <f t="shared" si="7"/>
        <v>0</v>
      </c>
    </row>
    <row r="46" spans="2:19">
      <c r="B46" s="538"/>
      <c r="C46" s="538"/>
      <c r="D46" s="538"/>
      <c r="E46" s="178"/>
      <c r="F46" s="179"/>
      <c r="G46" s="185">
        <f t="shared" si="8"/>
        <v>0</v>
      </c>
      <c r="H46" s="185">
        <f t="shared" si="9"/>
        <v>0</v>
      </c>
      <c r="I46" s="185">
        <f t="shared" si="10"/>
        <v>0</v>
      </c>
      <c r="J46" s="178"/>
      <c r="K46" s="186">
        <f t="shared" si="0"/>
        <v>0</v>
      </c>
      <c r="L46" s="178"/>
      <c r="M46" s="185">
        <f t="shared" si="1"/>
        <v>0</v>
      </c>
      <c r="N46" s="186">
        <f t="shared" si="2"/>
        <v>0</v>
      </c>
      <c r="O46" s="186">
        <f t="shared" si="3"/>
        <v>0</v>
      </c>
      <c r="P46" s="186">
        <f t="shared" si="4"/>
        <v>0</v>
      </c>
      <c r="Q46" s="185">
        <f t="shared" si="5"/>
        <v>0</v>
      </c>
      <c r="R46" s="186">
        <f t="shared" si="6"/>
        <v>0</v>
      </c>
      <c r="S46" s="187">
        <f t="shared" si="7"/>
        <v>0</v>
      </c>
    </row>
    <row r="47" spans="2:19">
      <c r="B47" s="538"/>
      <c r="C47" s="538"/>
      <c r="D47" s="538"/>
      <c r="E47" s="178"/>
      <c r="F47" s="179"/>
      <c r="G47" s="185">
        <f t="shared" si="8"/>
        <v>0</v>
      </c>
      <c r="H47" s="185">
        <f t="shared" si="9"/>
        <v>0</v>
      </c>
      <c r="I47" s="185">
        <f t="shared" si="10"/>
        <v>0</v>
      </c>
      <c r="J47" s="178"/>
      <c r="K47" s="186">
        <f t="shared" si="0"/>
        <v>0</v>
      </c>
      <c r="L47" s="178"/>
      <c r="M47" s="185">
        <f t="shared" si="1"/>
        <v>0</v>
      </c>
      <c r="N47" s="186">
        <f t="shared" si="2"/>
        <v>0</v>
      </c>
      <c r="O47" s="186">
        <f t="shared" si="3"/>
        <v>0</v>
      </c>
      <c r="P47" s="186">
        <f t="shared" si="4"/>
        <v>0</v>
      </c>
      <c r="Q47" s="185">
        <f t="shared" si="5"/>
        <v>0</v>
      </c>
      <c r="R47" s="186">
        <f t="shared" si="6"/>
        <v>0</v>
      </c>
      <c r="S47" s="187">
        <f t="shared" si="7"/>
        <v>0</v>
      </c>
    </row>
    <row r="48" spans="2:19">
      <c r="B48" s="538"/>
      <c r="C48" s="538"/>
      <c r="D48" s="538"/>
      <c r="E48" s="178"/>
      <c r="F48" s="179"/>
      <c r="G48" s="185">
        <f t="shared" si="8"/>
        <v>0</v>
      </c>
      <c r="H48" s="185">
        <f t="shared" si="9"/>
        <v>0</v>
      </c>
      <c r="I48" s="185">
        <f t="shared" si="10"/>
        <v>0</v>
      </c>
      <c r="J48" s="178"/>
      <c r="K48" s="186">
        <f t="shared" si="0"/>
        <v>0</v>
      </c>
      <c r="L48" s="178"/>
      <c r="M48" s="185">
        <f t="shared" si="1"/>
        <v>0</v>
      </c>
      <c r="N48" s="186">
        <f t="shared" si="2"/>
        <v>0</v>
      </c>
      <c r="O48" s="186">
        <f t="shared" si="3"/>
        <v>0</v>
      </c>
      <c r="P48" s="186">
        <f t="shared" si="4"/>
        <v>0</v>
      </c>
      <c r="Q48" s="185">
        <f t="shared" si="5"/>
        <v>0</v>
      </c>
      <c r="R48" s="186">
        <f t="shared" si="6"/>
        <v>0</v>
      </c>
      <c r="S48" s="187">
        <f t="shared" si="7"/>
        <v>0</v>
      </c>
    </row>
    <row r="49" spans="2:29">
      <c r="B49" s="538"/>
      <c r="C49" s="538"/>
      <c r="D49" s="538"/>
      <c r="E49" s="178"/>
      <c r="F49" s="179"/>
      <c r="G49" s="185">
        <f t="shared" si="8"/>
        <v>0</v>
      </c>
      <c r="H49" s="185">
        <f t="shared" si="9"/>
        <v>0</v>
      </c>
      <c r="I49" s="185">
        <f t="shared" si="10"/>
        <v>0</v>
      </c>
      <c r="J49" s="178"/>
      <c r="K49" s="186">
        <f t="shared" si="0"/>
        <v>0</v>
      </c>
      <c r="L49" s="178"/>
      <c r="M49" s="185">
        <f t="shared" si="1"/>
        <v>0</v>
      </c>
      <c r="N49" s="186">
        <f t="shared" si="2"/>
        <v>0</v>
      </c>
      <c r="O49" s="186">
        <f t="shared" si="3"/>
        <v>0</v>
      </c>
      <c r="P49" s="186">
        <f t="shared" si="4"/>
        <v>0</v>
      </c>
      <c r="Q49" s="185">
        <f t="shared" si="5"/>
        <v>0</v>
      </c>
      <c r="R49" s="186">
        <f t="shared" si="6"/>
        <v>0</v>
      </c>
      <c r="S49" s="187">
        <f t="shared" si="7"/>
        <v>0</v>
      </c>
    </row>
    <row r="50" spans="2:29">
      <c r="B50" s="538"/>
      <c r="C50" s="538"/>
      <c r="D50" s="538"/>
      <c r="E50" s="178"/>
      <c r="F50" s="179"/>
      <c r="G50" s="185">
        <f t="shared" si="8"/>
        <v>0</v>
      </c>
      <c r="H50" s="185">
        <f t="shared" si="9"/>
        <v>0</v>
      </c>
      <c r="I50" s="185">
        <f t="shared" si="10"/>
        <v>0</v>
      </c>
      <c r="J50" s="178"/>
      <c r="K50" s="186">
        <f t="shared" si="0"/>
        <v>0</v>
      </c>
      <c r="L50" s="178"/>
      <c r="M50" s="185">
        <f t="shared" si="1"/>
        <v>0</v>
      </c>
      <c r="N50" s="186">
        <f t="shared" si="2"/>
        <v>0</v>
      </c>
      <c r="O50" s="186">
        <f t="shared" si="3"/>
        <v>0</v>
      </c>
      <c r="P50" s="186">
        <f t="shared" si="4"/>
        <v>0</v>
      </c>
      <c r="Q50" s="185">
        <f t="shared" si="5"/>
        <v>0</v>
      </c>
      <c r="R50" s="186">
        <f t="shared" si="6"/>
        <v>0</v>
      </c>
      <c r="S50" s="187">
        <f t="shared" si="7"/>
        <v>0</v>
      </c>
    </row>
    <row r="51" spans="2:29">
      <c r="B51" s="538"/>
      <c r="C51" s="538"/>
      <c r="D51" s="538"/>
      <c r="E51" s="178"/>
      <c r="F51" s="179"/>
      <c r="G51" s="185">
        <f t="shared" si="8"/>
        <v>0</v>
      </c>
      <c r="H51" s="185">
        <f t="shared" si="9"/>
        <v>0</v>
      </c>
      <c r="I51" s="185">
        <f t="shared" si="10"/>
        <v>0</v>
      </c>
      <c r="J51" s="178"/>
      <c r="K51" s="186">
        <f t="shared" si="0"/>
        <v>0</v>
      </c>
      <c r="L51" s="178"/>
      <c r="M51" s="185">
        <f t="shared" si="1"/>
        <v>0</v>
      </c>
      <c r="N51" s="186">
        <f t="shared" si="2"/>
        <v>0</v>
      </c>
      <c r="O51" s="186">
        <f t="shared" si="3"/>
        <v>0</v>
      </c>
      <c r="P51" s="186">
        <f t="shared" si="4"/>
        <v>0</v>
      </c>
      <c r="Q51" s="185">
        <f t="shared" si="5"/>
        <v>0</v>
      </c>
      <c r="R51" s="186">
        <f t="shared" si="6"/>
        <v>0</v>
      </c>
      <c r="S51" s="187">
        <f t="shared" si="7"/>
        <v>0</v>
      </c>
    </row>
    <row r="52" spans="2:29">
      <c r="B52" s="538"/>
      <c r="C52" s="538"/>
      <c r="D52" s="538"/>
      <c r="E52" s="178"/>
      <c r="F52" s="179"/>
      <c r="G52" s="185">
        <f t="shared" si="8"/>
        <v>0</v>
      </c>
      <c r="H52" s="185">
        <f t="shared" si="9"/>
        <v>0</v>
      </c>
      <c r="I52" s="185">
        <f t="shared" si="10"/>
        <v>0</v>
      </c>
      <c r="J52" s="178"/>
      <c r="K52" s="186">
        <f t="shared" si="0"/>
        <v>0</v>
      </c>
      <c r="L52" s="178"/>
      <c r="M52" s="185">
        <f t="shared" si="1"/>
        <v>0</v>
      </c>
      <c r="N52" s="186">
        <f t="shared" si="2"/>
        <v>0</v>
      </c>
      <c r="O52" s="186">
        <f t="shared" si="3"/>
        <v>0</v>
      </c>
      <c r="P52" s="186">
        <f t="shared" si="4"/>
        <v>0</v>
      </c>
      <c r="Q52" s="185">
        <f t="shared" si="5"/>
        <v>0</v>
      </c>
      <c r="R52" s="186">
        <f t="shared" si="6"/>
        <v>0</v>
      </c>
      <c r="S52" s="187">
        <f t="shared" si="7"/>
        <v>0</v>
      </c>
    </row>
    <row r="53" spans="2:29">
      <c r="B53" s="538"/>
      <c r="C53" s="538"/>
      <c r="D53" s="538"/>
      <c r="E53" s="178"/>
      <c r="F53" s="179"/>
      <c r="G53" s="185">
        <f t="shared" si="8"/>
        <v>0</v>
      </c>
      <c r="H53" s="185">
        <f t="shared" si="9"/>
        <v>0</v>
      </c>
      <c r="I53" s="185">
        <f t="shared" si="10"/>
        <v>0</v>
      </c>
      <c r="J53" s="178"/>
      <c r="K53" s="186">
        <f t="shared" si="0"/>
        <v>0</v>
      </c>
      <c r="L53" s="178"/>
      <c r="M53" s="185">
        <f t="shared" si="1"/>
        <v>0</v>
      </c>
      <c r="N53" s="186">
        <f t="shared" si="2"/>
        <v>0</v>
      </c>
      <c r="O53" s="186">
        <f t="shared" si="3"/>
        <v>0</v>
      </c>
      <c r="P53" s="186">
        <f t="shared" si="4"/>
        <v>0</v>
      </c>
      <c r="Q53" s="185">
        <f t="shared" si="5"/>
        <v>0</v>
      </c>
      <c r="R53" s="186">
        <f t="shared" si="6"/>
        <v>0</v>
      </c>
      <c r="S53" s="187">
        <f t="shared" si="7"/>
        <v>0</v>
      </c>
    </row>
    <row r="54" spans="2:29">
      <c r="B54" s="538"/>
      <c r="C54" s="538"/>
      <c r="D54" s="538"/>
      <c r="E54" s="178"/>
      <c r="F54" s="179"/>
      <c r="G54" s="185">
        <f t="shared" si="8"/>
        <v>0</v>
      </c>
      <c r="H54" s="185">
        <f t="shared" si="9"/>
        <v>0</v>
      </c>
      <c r="I54" s="185">
        <f t="shared" si="10"/>
        <v>0</v>
      </c>
      <c r="J54" s="178"/>
      <c r="K54" s="186">
        <f t="shared" si="0"/>
        <v>0</v>
      </c>
      <c r="L54" s="178"/>
      <c r="M54" s="185">
        <f t="shared" si="1"/>
        <v>0</v>
      </c>
      <c r="N54" s="186">
        <f t="shared" si="2"/>
        <v>0</v>
      </c>
      <c r="O54" s="186">
        <f t="shared" si="3"/>
        <v>0</v>
      </c>
      <c r="P54" s="186">
        <f t="shared" si="4"/>
        <v>0</v>
      </c>
      <c r="Q54" s="185">
        <f t="shared" si="5"/>
        <v>0</v>
      </c>
      <c r="R54" s="186">
        <f t="shared" si="6"/>
        <v>0</v>
      </c>
      <c r="S54" s="187">
        <f t="shared" si="7"/>
        <v>0</v>
      </c>
    </row>
    <row r="55" spans="2:29">
      <c r="B55" s="538"/>
      <c r="C55" s="538"/>
      <c r="D55" s="538"/>
      <c r="E55" s="178"/>
      <c r="F55" s="179"/>
      <c r="G55" s="185">
        <f t="shared" si="8"/>
        <v>0</v>
      </c>
      <c r="H55" s="185">
        <f t="shared" si="9"/>
        <v>0</v>
      </c>
      <c r="I55" s="185">
        <f t="shared" si="10"/>
        <v>0</v>
      </c>
      <c r="J55" s="178"/>
      <c r="K55" s="186">
        <f t="shared" si="0"/>
        <v>0</v>
      </c>
      <c r="L55" s="178"/>
      <c r="M55" s="185">
        <f t="shared" si="1"/>
        <v>0</v>
      </c>
      <c r="N55" s="186">
        <f t="shared" si="2"/>
        <v>0</v>
      </c>
      <c r="O55" s="186">
        <f t="shared" si="3"/>
        <v>0</v>
      </c>
      <c r="P55" s="186">
        <f t="shared" si="4"/>
        <v>0</v>
      </c>
      <c r="Q55" s="185">
        <f t="shared" si="5"/>
        <v>0</v>
      </c>
      <c r="R55" s="186">
        <f t="shared" si="6"/>
        <v>0</v>
      </c>
      <c r="S55" s="187">
        <f t="shared" si="7"/>
        <v>0</v>
      </c>
    </row>
    <row r="56" spans="2:29" ht="20.25" customHeight="1">
      <c r="B56" s="539" t="s">
        <v>35</v>
      </c>
      <c r="C56" s="540"/>
      <c r="D56" s="541"/>
      <c r="E56" s="188"/>
      <c r="F56" s="189"/>
      <c r="G56" s="190"/>
      <c r="H56" s="190"/>
      <c r="I56" s="190"/>
      <c r="J56" s="188"/>
      <c r="K56" s="191"/>
      <c r="L56" s="191"/>
      <c r="M56" s="190"/>
      <c r="N56" s="192"/>
      <c r="O56" s="192"/>
      <c r="P56" s="191"/>
      <c r="Q56" s="193">
        <f>SUM(Q11:Q55)</f>
        <v>0</v>
      </c>
      <c r="R56" s="193">
        <f>SUM(R11:R55)</f>
        <v>0</v>
      </c>
      <c r="S56" s="193">
        <f>SUM(S11:S55)</f>
        <v>0</v>
      </c>
    </row>
    <row r="57" spans="2:29" ht="21.75" customHeight="1" thickBot="1">
      <c r="B57" s="472"/>
      <c r="C57" s="472"/>
      <c r="D57" s="472"/>
      <c r="E57" s="486"/>
      <c r="F57" s="482"/>
      <c r="G57" s="482"/>
      <c r="H57" s="485"/>
      <c r="I57" s="482"/>
      <c r="J57" s="484"/>
      <c r="K57" s="484"/>
      <c r="L57" s="483"/>
      <c r="M57" s="483"/>
      <c r="N57" s="484"/>
      <c r="O57" s="484"/>
      <c r="P57" s="483"/>
      <c r="Q57" s="482"/>
      <c r="R57" s="481"/>
      <c r="S57" s="480"/>
      <c r="V57" s="63"/>
      <c r="W57" s="63"/>
      <c r="X57" s="63"/>
      <c r="Y57" s="63"/>
      <c r="Z57" s="63"/>
    </row>
    <row r="58" spans="2:29" ht="18" customHeight="1" thickBot="1">
      <c r="B58" s="59" t="s">
        <v>209</v>
      </c>
      <c r="H58" s="66" t="s">
        <v>180</v>
      </c>
      <c r="I58" s="67" t="s">
        <v>303</v>
      </c>
      <c r="J58" s="173">
        <f>J6</f>
        <v>6</v>
      </c>
      <c r="K58" s="68" t="s">
        <v>2</v>
      </c>
      <c r="U58" s="63"/>
      <c r="V58" s="63"/>
      <c r="W58" s="63"/>
      <c r="X58" s="63"/>
      <c r="Y58" s="63"/>
      <c r="Z58" s="63"/>
    </row>
    <row r="59" spans="2:29" ht="15" customHeight="1">
      <c r="J59" s="341">
        <f>30+$J$6</f>
        <v>36</v>
      </c>
      <c r="K59" s="63"/>
      <c r="R59" s="63" t="s">
        <v>210</v>
      </c>
      <c r="S59" s="88"/>
      <c r="U59" s="472"/>
      <c r="V59" s="63"/>
      <c r="W59" s="63"/>
      <c r="X59" s="63"/>
      <c r="Y59" s="63"/>
      <c r="Z59" s="63"/>
      <c r="AA59" s="63"/>
    </row>
    <row r="60" spans="2:29" ht="30.75" customHeight="1">
      <c r="B60" s="517" t="s">
        <v>211</v>
      </c>
      <c r="C60" s="519"/>
      <c r="D60" s="542" t="s">
        <v>212</v>
      </c>
      <c r="E60" s="548" t="s">
        <v>213</v>
      </c>
      <c r="F60" s="517" t="s">
        <v>214</v>
      </c>
      <c r="G60" s="526" t="s">
        <v>215</v>
      </c>
      <c r="H60" s="526" t="s">
        <v>216</v>
      </c>
      <c r="I60" s="526" t="s">
        <v>217</v>
      </c>
      <c r="J60" s="526" t="s">
        <v>218</v>
      </c>
      <c r="K60" s="526" t="s">
        <v>219</v>
      </c>
      <c r="L60" s="526" t="s">
        <v>220</v>
      </c>
      <c r="M60" s="526" t="s">
        <v>221</v>
      </c>
      <c r="N60" s="533" t="s">
        <v>222</v>
      </c>
      <c r="O60" s="526" t="s">
        <v>223</v>
      </c>
      <c r="P60" s="526" t="s">
        <v>224</v>
      </c>
      <c r="Q60" s="544" t="s">
        <v>225</v>
      </c>
      <c r="R60" s="533" t="s">
        <v>226</v>
      </c>
      <c r="S60" s="530" t="s">
        <v>227</v>
      </c>
      <c r="W60" s="472"/>
      <c r="X60" s="63"/>
      <c r="Y60" s="63"/>
      <c r="Z60" s="63"/>
      <c r="AA60" s="63"/>
      <c r="AB60" s="63"/>
      <c r="AC60" s="63"/>
    </row>
    <row r="61" spans="2:29" ht="26.25" customHeight="1">
      <c r="B61" s="520"/>
      <c r="C61" s="522"/>
      <c r="D61" s="543"/>
      <c r="E61" s="549"/>
      <c r="F61" s="525"/>
      <c r="G61" s="527"/>
      <c r="H61" s="527"/>
      <c r="I61" s="527"/>
      <c r="J61" s="527"/>
      <c r="K61" s="534"/>
      <c r="L61" s="534"/>
      <c r="M61" s="527"/>
      <c r="N61" s="534"/>
      <c r="O61" s="527"/>
      <c r="P61" s="527"/>
      <c r="Q61" s="545"/>
      <c r="R61" s="534"/>
      <c r="S61" s="531"/>
      <c r="W61" s="472"/>
      <c r="X61" s="63"/>
      <c r="Y61" s="63"/>
      <c r="Z61" s="63"/>
      <c r="AA61" s="63"/>
      <c r="AB61" s="63"/>
      <c r="AC61" s="63"/>
    </row>
    <row r="62" spans="2:29" s="72" customFormat="1" ht="38">
      <c r="B62" s="535" t="s">
        <v>199</v>
      </c>
      <c r="C62" s="536"/>
      <c r="D62" s="89" t="s">
        <v>228</v>
      </c>
      <c r="E62" s="427" t="s">
        <v>200</v>
      </c>
      <c r="F62" s="74"/>
      <c r="G62" s="74" t="s">
        <v>229</v>
      </c>
      <c r="H62" s="75"/>
      <c r="I62" s="74" t="s">
        <v>230</v>
      </c>
      <c r="J62" s="90" t="s">
        <v>231</v>
      </c>
      <c r="K62" s="76" t="s">
        <v>232</v>
      </c>
      <c r="L62" s="76"/>
      <c r="M62" s="77" t="s">
        <v>233</v>
      </c>
      <c r="N62" s="76" t="s">
        <v>206</v>
      </c>
      <c r="O62" s="76"/>
      <c r="P62" s="74" t="s">
        <v>207</v>
      </c>
      <c r="Q62" s="74"/>
      <c r="R62" s="76" t="s">
        <v>234</v>
      </c>
      <c r="S62" s="78"/>
    </row>
    <row r="63" spans="2:29" ht="13.5" customHeight="1">
      <c r="B63" s="546"/>
      <c r="C63" s="547"/>
      <c r="D63" s="177"/>
      <c r="E63" s="180"/>
      <c r="F63" s="181"/>
      <c r="G63" s="477">
        <f t="shared" ref="G63:G107" si="11">IF(F63=0,0,F63/D63)</f>
        <v>0</v>
      </c>
      <c r="H63" s="479">
        <f t="shared" ref="H63:H107" si="12">IF(F63=0,0,$J$59-E63)</f>
        <v>0</v>
      </c>
      <c r="I63" s="477">
        <f t="shared" ref="I63:I107" si="13">G63*H63</f>
        <v>0</v>
      </c>
      <c r="J63" s="180"/>
      <c r="K63" s="478">
        <f t="shared" ref="K63:K107" si="14">IF(L63=0,0,(D63-J63+E63))</f>
        <v>0</v>
      </c>
      <c r="L63" s="182"/>
      <c r="M63" s="477">
        <f t="shared" ref="M63:M107" si="15">IF(L63=0,0,F63-+L63)</f>
        <v>0</v>
      </c>
      <c r="N63" s="476">
        <f t="shared" ref="N63:N107" si="16">IF(L63=0,0,(L63/K63))</f>
        <v>0</v>
      </c>
      <c r="O63" s="478">
        <f t="shared" ref="O63:O107" si="17">IF(L63=0,0,($J$59-J63))</f>
        <v>0</v>
      </c>
      <c r="P63" s="476">
        <f t="shared" ref="P63:P107" si="18">N63*O63</f>
        <v>0</v>
      </c>
      <c r="Q63" s="477">
        <f t="shared" ref="Q63:Q107" si="19">IF(L63=0,G63,N63)</f>
        <v>0</v>
      </c>
      <c r="R63" s="476">
        <f t="shared" ref="R63:R107" si="20">IF(L63=0,I63,P63)</f>
        <v>0</v>
      </c>
      <c r="S63" s="91">
        <f t="shared" ref="S63:S107" si="21">R63-+Q63</f>
        <v>0</v>
      </c>
      <c r="W63" s="472"/>
      <c r="X63" s="63"/>
      <c r="Y63" s="63"/>
      <c r="Z63" s="63"/>
      <c r="AA63" s="63"/>
      <c r="AB63" s="63"/>
      <c r="AC63" s="63"/>
    </row>
    <row r="64" spans="2:29" ht="13.5" customHeight="1">
      <c r="B64" s="546"/>
      <c r="C64" s="547"/>
      <c r="D64" s="177"/>
      <c r="E64" s="180"/>
      <c r="F64" s="181"/>
      <c r="G64" s="477">
        <f t="shared" si="11"/>
        <v>0</v>
      </c>
      <c r="H64" s="479">
        <f t="shared" si="12"/>
        <v>0</v>
      </c>
      <c r="I64" s="477">
        <f t="shared" si="13"/>
        <v>0</v>
      </c>
      <c r="J64" s="180"/>
      <c r="K64" s="478">
        <f t="shared" si="14"/>
        <v>0</v>
      </c>
      <c r="L64" s="182"/>
      <c r="M64" s="477">
        <f t="shared" si="15"/>
        <v>0</v>
      </c>
      <c r="N64" s="476">
        <f t="shared" si="16"/>
        <v>0</v>
      </c>
      <c r="O64" s="478">
        <f t="shared" si="17"/>
        <v>0</v>
      </c>
      <c r="P64" s="476">
        <f t="shared" si="18"/>
        <v>0</v>
      </c>
      <c r="Q64" s="477">
        <f t="shared" si="19"/>
        <v>0</v>
      </c>
      <c r="R64" s="476">
        <f t="shared" si="20"/>
        <v>0</v>
      </c>
      <c r="S64" s="91">
        <f t="shared" si="21"/>
        <v>0</v>
      </c>
      <c r="W64" s="472"/>
      <c r="X64" s="63"/>
      <c r="Y64" s="63"/>
      <c r="Z64" s="63"/>
      <c r="AA64" s="63"/>
      <c r="AB64" s="63"/>
      <c r="AC64" s="63"/>
    </row>
    <row r="65" spans="2:29" ht="13.5" customHeight="1">
      <c r="B65" s="546"/>
      <c r="C65" s="547"/>
      <c r="D65" s="177"/>
      <c r="E65" s="180"/>
      <c r="F65" s="181"/>
      <c r="G65" s="477">
        <f t="shared" si="11"/>
        <v>0</v>
      </c>
      <c r="H65" s="479">
        <f t="shared" si="12"/>
        <v>0</v>
      </c>
      <c r="I65" s="477">
        <f t="shared" si="13"/>
        <v>0</v>
      </c>
      <c r="J65" s="180"/>
      <c r="K65" s="478">
        <f t="shared" si="14"/>
        <v>0</v>
      </c>
      <c r="L65" s="182"/>
      <c r="M65" s="477">
        <f t="shared" si="15"/>
        <v>0</v>
      </c>
      <c r="N65" s="476">
        <f t="shared" si="16"/>
        <v>0</v>
      </c>
      <c r="O65" s="478">
        <f t="shared" si="17"/>
        <v>0</v>
      </c>
      <c r="P65" s="476">
        <f t="shared" si="18"/>
        <v>0</v>
      </c>
      <c r="Q65" s="477">
        <f t="shared" si="19"/>
        <v>0</v>
      </c>
      <c r="R65" s="476">
        <f t="shared" si="20"/>
        <v>0</v>
      </c>
      <c r="S65" s="91">
        <f t="shared" si="21"/>
        <v>0</v>
      </c>
      <c r="W65" s="472"/>
      <c r="X65" s="63"/>
      <c r="Y65" s="63"/>
      <c r="Z65" s="63"/>
      <c r="AA65" s="63"/>
      <c r="AB65" s="63"/>
      <c r="AC65" s="63"/>
    </row>
    <row r="66" spans="2:29" ht="13.5" customHeight="1">
      <c r="B66" s="546"/>
      <c r="C66" s="547"/>
      <c r="D66" s="177"/>
      <c r="E66" s="180"/>
      <c r="F66" s="181"/>
      <c r="G66" s="477">
        <f t="shared" si="11"/>
        <v>0</v>
      </c>
      <c r="H66" s="479">
        <f t="shared" si="12"/>
        <v>0</v>
      </c>
      <c r="I66" s="477">
        <f t="shared" si="13"/>
        <v>0</v>
      </c>
      <c r="J66" s="180"/>
      <c r="K66" s="478">
        <f t="shared" si="14"/>
        <v>0</v>
      </c>
      <c r="L66" s="182"/>
      <c r="M66" s="477">
        <f t="shared" si="15"/>
        <v>0</v>
      </c>
      <c r="N66" s="476">
        <f t="shared" si="16"/>
        <v>0</v>
      </c>
      <c r="O66" s="478">
        <f t="shared" si="17"/>
        <v>0</v>
      </c>
      <c r="P66" s="476">
        <f t="shared" si="18"/>
        <v>0</v>
      </c>
      <c r="Q66" s="477">
        <f t="shared" si="19"/>
        <v>0</v>
      </c>
      <c r="R66" s="476">
        <f t="shared" si="20"/>
        <v>0</v>
      </c>
      <c r="S66" s="91">
        <f t="shared" si="21"/>
        <v>0</v>
      </c>
      <c r="W66" s="472"/>
      <c r="X66" s="63"/>
      <c r="Y66" s="63"/>
      <c r="Z66" s="63"/>
      <c r="AA66" s="63"/>
      <c r="AB66" s="63"/>
      <c r="AC66" s="63"/>
    </row>
    <row r="67" spans="2:29" ht="13.5" customHeight="1">
      <c r="B67" s="546"/>
      <c r="C67" s="547"/>
      <c r="D67" s="177"/>
      <c r="E67" s="180"/>
      <c r="F67" s="181"/>
      <c r="G67" s="477">
        <f t="shared" si="11"/>
        <v>0</v>
      </c>
      <c r="H67" s="479">
        <f t="shared" si="12"/>
        <v>0</v>
      </c>
      <c r="I67" s="477">
        <f t="shared" si="13"/>
        <v>0</v>
      </c>
      <c r="J67" s="180"/>
      <c r="K67" s="478">
        <f t="shared" si="14"/>
        <v>0</v>
      </c>
      <c r="L67" s="182"/>
      <c r="M67" s="477">
        <f t="shared" si="15"/>
        <v>0</v>
      </c>
      <c r="N67" s="476">
        <f t="shared" si="16"/>
        <v>0</v>
      </c>
      <c r="O67" s="478">
        <f t="shared" si="17"/>
        <v>0</v>
      </c>
      <c r="P67" s="476">
        <f t="shared" si="18"/>
        <v>0</v>
      </c>
      <c r="Q67" s="477">
        <f t="shared" si="19"/>
        <v>0</v>
      </c>
      <c r="R67" s="476">
        <f t="shared" si="20"/>
        <v>0</v>
      </c>
      <c r="S67" s="91">
        <f t="shared" si="21"/>
        <v>0</v>
      </c>
      <c r="W67" s="472"/>
      <c r="X67" s="63"/>
      <c r="Y67" s="63"/>
      <c r="Z67" s="63"/>
      <c r="AA67" s="63"/>
      <c r="AB67" s="63"/>
      <c r="AC67" s="63"/>
    </row>
    <row r="68" spans="2:29" ht="13.5" customHeight="1">
      <c r="B68" s="546"/>
      <c r="C68" s="547"/>
      <c r="D68" s="177"/>
      <c r="E68" s="180"/>
      <c r="F68" s="181"/>
      <c r="G68" s="477">
        <f t="shared" si="11"/>
        <v>0</v>
      </c>
      <c r="H68" s="479">
        <f t="shared" si="12"/>
        <v>0</v>
      </c>
      <c r="I68" s="477">
        <f t="shared" si="13"/>
        <v>0</v>
      </c>
      <c r="J68" s="180"/>
      <c r="K68" s="478">
        <f t="shared" si="14"/>
        <v>0</v>
      </c>
      <c r="L68" s="182"/>
      <c r="M68" s="477">
        <f t="shared" si="15"/>
        <v>0</v>
      </c>
      <c r="N68" s="476">
        <f t="shared" si="16"/>
        <v>0</v>
      </c>
      <c r="O68" s="478">
        <f t="shared" si="17"/>
        <v>0</v>
      </c>
      <c r="P68" s="476">
        <f t="shared" si="18"/>
        <v>0</v>
      </c>
      <c r="Q68" s="477">
        <f t="shared" si="19"/>
        <v>0</v>
      </c>
      <c r="R68" s="476">
        <f t="shared" si="20"/>
        <v>0</v>
      </c>
      <c r="S68" s="91">
        <f t="shared" si="21"/>
        <v>0</v>
      </c>
      <c r="W68" s="472"/>
      <c r="X68" s="63"/>
      <c r="Y68" s="63"/>
      <c r="Z68" s="63"/>
      <c r="AA68" s="63"/>
      <c r="AB68" s="63"/>
      <c r="AC68" s="63"/>
    </row>
    <row r="69" spans="2:29" ht="13.5" customHeight="1">
      <c r="B69" s="546"/>
      <c r="C69" s="547"/>
      <c r="D69" s="177"/>
      <c r="E69" s="180"/>
      <c r="F69" s="181"/>
      <c r="G69" s="477">
        <f t="shared" si="11"/>
        <v>0</v>
      </c>
      <c r="H69" s="479">
        <f t="shared" si="12"/>
        <v>0</v>
      </c>
      <c r="I69" s="477">
        <f t="shared" si="13"/>
        <v>0</v>
      </c>
      <c r="J69" s="180"/>
      <c r="K69" s="478">
        <f t="shared" si="14"/>
        <v>0</v>
      </c>
      <c r="L69" s="182"/>
      <c r="M69" s="477">
        <f t="shared" si="15"/>
        <v>0</v>
      </c>
      <c r="N69" s="476">
        <f t="shared" si="16"/>
        <v>0</v>
      </c>
      <c r="O69" s="478">
        <f t="shared" si="17"/>
        <v>0</v>
      </c>
      <c r="P69" s="476">
        <f t="shared" si="18"/>
        <v>0</v>
      </c>
      <c r="Q69" s="477">
        <f t="shared" si="19"/>
        <v>0</v>
      </c>
      <c r="R69" s="476">
        <f t="shared" si="20"/>
        <v>0</v>
      </c>
      <c r="S69" s="91">
        <f t="shared" si="21"/>
        <v>0</v>
      </c>
      <c r="W69" s="472"/>
      <c r="X69" s="63"/>
      <c r="Y69" s="63"/>
      <c r="Z69" s="63"/>
      <c r="AA69" s="63"/>
      <c r="AB69" s="63"/>
      <c r="AC69" s="63"/>
    </row>
    <row r="70" spans="2:29" ht="13.5" customHeight="1">
      <c r="B70" s="546"/>
      <c r="C70" s="547"/>
      <c r="D70" s="177"/>
      <c r="E70" s="180"/>
      <c r="F70" s="181"/>
      <c r="G70" s="477">
        <f t="shared" si="11"/>
        <v>0</v>
      </c>
      <c r="H70" s="479">
        <f t="shared" si="12"/>
        <v>0</v>
      </c>
      <c r="I70" s="477">
        <f t="shared" si="13"/>
        <v>0</v>
      </c>
      <c r="J70" s="180"/>
      <c r="K70" s="478">
        <f t="shared" si="14"/>
        <v>0</v>
      </c>
      <c r="L70" s="182"/>
      <c r="M70" s="477">
        <f t="shared" si="15"/>
        <v>0</v>
      </c>
      <c r="N70" s="476">
        <f t="shared" si="16"/>
        <v>0</v>
      </c>
      <c r="O70" s="478">
        <f t="shared" si="17"/>
        <v>0</v>
      </c>
      <c r="P70" s="476">
        <f t="shared" si="18"/>
        <v>0</v>
      </c>
      <c r="Q70" s="477">
        <f t="shared" si="19"/>
        <v>0</v>
      </c>
      <c r="R70" s="476">
        <f t="shared" si="20"/>
        <v>0</v>
      </c>
      <c r="S70" s="91">
        <f t="shared" si="21"/>
        <v>0</v>
      </c>
      <c r="W70" s="472"/>
      <c r="X70" s="63"/>
      <c r="Y70" s="63"/>
      <c r="Z70" s="63"/>
      <c r="AA70" s="63"/>
      <c r="AB70" s="63"/>
      <c r="AC70" s="63"/>
    </row>
    <row r="71" spans="2:29" ht="13.5" customHeight="1">
      <c r="B71" s="546"/>
      <c r="C71" s="547"/>
      <c r="D71" s="177"/>
      <c r="E71" s="180"/>
      <c r="F71" s="181"/>
      <c r="G71" s="477">
        <f t="shared" si="11"/>
        <v>0</v>
      </c>
      <c r="H71" s="479">
        <f t="shared" si="12"/>
        <v>0</v>
      </c>
      <c r="I71" s="477">
        <f t="shared" si="13"/>
        <v>0</v>
      </c>
      <c r="J71" s="180"/>
      <c r="K71" s="478">
        <f t="shared" si="14"/>
        <v>0</v>
      </c>
      <c r="L71" s="182"/>
      <c r="M71" s="477">
        <f t="shared" si="15"/>
        <v>0</v>
      </c>
      <c r="N71" s="476">
        <f t="shared" si="16"/>
        <v>0</v>
      </c>
      <c r="O71" s="478">
        <f t="shared" si="17"/>
        <v>0</v>
      </c>
      <c r="P71" s="476">
        <f t="shared" si="18"/>
        <v>0</v>
      </c>
      <c r="Q71" s="477">
        <f t="shared" si="19"/>
        <v>0</v>
      </c>
      <c r="R71" s="476">
        <f t="shared" si="20"/>
        <v>0</v>
      </c>
      <c r="S71" s="91">
        <f t="shared" si="21"/>
        <v>0</v>
      </c>
      <c r="W71" s="472"/>
      <c r="X71" s="63"/>
      <c r="Y71" s="63"/>
      <c r="Z71" s="63"/>
      <c r="AA71" s="63"/>
      <c r="AB71" s="63"/>
      <c r="AC71" s="63"/>
    </row>
    <row r="72" spans="2:29" ht="13.5" customHeight="1">
      <c r="B72" s="546"/>
      <c r="C72" s="547"/>
      <c r="D72" s="177"/>
      <c r="E72" s="180"/>
      <c r="F72" s="181"/>
      <c r="G72" s="477">
        <f t="shared" si="11"/>
        <v>0</v>
      </c>
      <c r="H72" s="479">
        <f t="shared" si="12"/>
        <v>0</v>
      </c>
      <c r="I72" s="477">
        <f t="shared" si="13"/>
        <v>0</v>
      </c>
      <c r="J72" s="180"/>
      <c r="K72" s="478">
        <f t="shared" si="14"/>
        <v>0</v>
      </c>
      <c r="L72" s="182"/>
      <c r="M72" s="477">
        <f t="shared" si="15"/>
        <v>0</v>
      </c>
      <c r="N72" s="476">
        <f t="shared" si="16"/>
        <v>0</v>
      </c>
      <c r="O72" s="478">
        <f t="shared" si="17"/>
        <v>0</v>
      </c>
      <c r="P72" s="476">
        <f t="shared" si="18"/>
        <v>0</v>
      </c>
      <c r="Q72" s="477">
        <f t="shared" si="19"/>
        <v>0</v>
      </c>
      <c r="R72" s="476">
        <f t="shared" si="20"/>
        <v>0</v>
      </c>
      <c r="S72" s="91">
        <f t="shared" si="21"/>
        <v>0</v>
      </c>
      <c r="W72" s="472"/>
      <c r="X72" s="63"/>
      <c r="Y72" s="63"/>
      <c r="Z72" s="63"/>
      <c r="AA72" s="63"/>
      <c r="AB72" s="63"/>
      <c r="AC72" s="63"/>
    </row>
    <row r="73" spans="2:29" ht="13.5" customHeight="1">
      <c r="B73" s="546"/>
      <c r="C73" s="547"/>
      <c r="D73" s="177"/>
      <c r="E73" s="180"/>
      <c r="F73" s="181"/>
      <c r="G73" s="477">
        <f t="shared" si="11"/>
        <v>0</v>
      </c>
      <c r="H73" s="479">
        <f t="shared" si="12"/>
        <v>0</v>
      </c>
      <c r="I73" s="477">
        <f t="shared" si="13"/>
        <v>0</v>
      </c>
      <c r="J73" s="180"/>
      <c r="K73" s="478">
        <f t="shared" si="14"/>
        <v>0</v>
      </c>
      <c r="L73" s="182"/>
      <c r="M73" s="477">
        <f t="shared" si="15"/>
        <v>0</v>
      </c>
      <c r="N73" s="476">
        <f t="shared" si="16"/>
        <v>0</v>
      </c>
      <c r="O73" s="478">
        <f t="shared" si="17"/>
        <v>0</v>
      </c>
      <c r="P73" s="476">
        <f t="shared" si="18"/>
        <v>0</v>
      </c>
      <c r="Q73" s="477">
        <f t="shared" si="19"/>
        <v>0</v>
      </c>
      <c r="R73" s="476">
        <f t="shared" si="20"/>
        <v>0</v>
      </c>
      <c r="S73" s="91">
        <f t="shared" si="21"/>
        <v>0</v>
      </c>
      <c r="W73" s="472"/>
      <c r="X73" s="63"/>
      <c r="Y73" s="63"/>
      <c r="Z73" s="63"/>
      <c r="AA73" s="63"/>
      <c r="AB73" s="63"/>
      <c r="AC73" s="63"/>
    </row>
    <row r="74" spans="2:29" ht="13.5" customHeight="1">
      <c r="B74" s="546"/>
      <c r="C74" s="547"/>
      <c r="D74" s="177"/>
      <c r="E74" s="180"/>
      <c r="F74" s="181"/>
      <c r="G74" s="477">
        <f t="shared" si="11"/>
        <v>0</v>
      </c>
      <c r="H74" s="479">
        <f t="shared" si="12"/>
        <v>0</v>
      </c>
      <c r="I74" s="477">
        <f t="shared" si="13"/>
        <v>0</v>
      </c>
      <c r="J74" s="180"/>
      <c r="K74" s="478">
        <f t="shared" si="14"/>
        <v>0</v>
      </c>
      <c r="L74" s="182"/>
      <c r="M74" s="477">
        <f t="shared" si="15"/>
        <v>0</v>
      </c>
      <c r="N74" s="476">
        <f t="shared" si="16"/>
        <v>0</v>
      </c>
      <c r="O74" s="478">
        <f t="shared" si="17"/>
        <v>0</v>
      </c>
      <c r="P74" s="476">
        <f t="shared" si="18"/>
        <v>0</v>
      </c>
      <c r="Q74" s="477">
        <f t="shared" si="19"/>
        <v>0</v>
      </c>
      <c r="R74" s="476">
        <f t="shared" si="20"/>
        <v>0</v>
      </c>
      <c r="S74" s="91">
        <f t="shared" si="21"/>
        <v>0</v>
      </c>
      <c r="W74" s="472"/>
      <c r="X74" s="63"/>
      <c r="Y74" s="63"/>
      <c r="Z74" s="63"/>
      <c r="AA74" s="63"/>
      <c r="AB74" s="63"/>
      <c r="AC74" s="63"/>
    </row>
    <row r="75" spans="2:29" ht="13.5" customHeight="1">
      <c r="B75" s="546"/>
      <c r="C75" s="547"/>
      <c r="D75" s="177"/>
      <c r="E75" s="180"/>
      <c r="F75" s="181"/>
      <c r="G75" s="477">
        <f t="shared" si="11"/>
        <v>0</v>
      </c>
      <c r="H75" s="479">
        <f t="shared" si="12"/>
        <v>0</v>
      </c>
      <c r="I75" s="477">
        <f t="shared" si="13"/>
        <v>0</v>
      </c>
      <c r="J75" s="180"/>
      <c r="K75" s="478">
        <f t="shared" si="14"/>
        <v>0</v>
      </c>
      <c r="L75" s="182"/>
      <c r="M75" s="477">
        <f t="shared" si="15"/>
        <v>0</v>
      </c>
      <c r="N75" s="476">
        <f t="shared" si="16"/>
        <v>0</v>
      </c>
      <c r="O75" s="478">
        <f t="shared" si="17"/>
        <v>0</v>
      </c>
      <c r="P75" s="476">
        <f t="shared" si="18"/>
        <v>0</v>
      </c>
      <c r="Q75" s="477">
        <f t="shared" si="19"/>
        <v>0</v>
      </c>
      <c r="R75" s="476">
        <f t="shared" si="20"/>
        <v>0</v>
      </c>
      <c r="S75" s="91">
        <f t="shared" si="21"/>
        <v>0</v>
      </c>
      <c r="W75" s="472"/>
      <c r="X75" s="63"/>
      <c r="Y75" s="63"/>
      <c r="Z75" s="63"/>
      <c r="AA75" s="63"/>
      <c r="AB75" s="63"/>
      <c r="AC75" s="63"/>
    </row>
    <row r="76" spans="2:29" ht="13.5" customHeight="1">
      <c r="B76" s="546"/>
      <c r="C76" s="547"/>
      <c r="D76" s="177"/>
      <c r="E76" s="180"/>
      <c r="F76" s="181"/>
      <c r="G76" s="477">
        <f t="shared" si="11"/>
        <v>0</v>
      </c>
      <c r="H76" s="479">
        <f t="shared" si="12"/>
        <v>0</v>
      </c>
      <c r="I76" s="477">
        <f t="shared" si="13"/>
        <v>0</v>
      </c>
      <c r="J76" s="180"/>
      <c r="K76" s="478">
        <f t="shared" si="14"/>
        <v>0</v>
      </c>
      <c r="L76" s="182"/>
      <c r="M76" s="477">
        <f t="shared" si="15"/>
        <v>0</v>
      </c>
      <c r="N76" s="476">
        <f t="shared" si="16"/>
        <v>0</v>
      </c>
      <c r="O76" s="478">
        <f t="shared" si="17"/>
        <v>0</v>
      </c>
      <c r="P76" s="476">
        <f t="shared" si="18"/>
        <v>0</v>
      </c>
      <c r="Q76" s="477">
        <f t="shared" si="19"/>
        <v>0</v>
      </c>
      <c r="R76" s="476">
        <f t="shared" si="20"/>
        <v>0</v>
      </c>
      <c r="S76" s="91">
        <f t="shared" si="21"/>
        <v>0</v>
      </c>
      <c r="W76" s="472"/>
      <c r="X76" s="63"/>
      <c r="Y76" s="63"/>
      <c r="Z76" s="63"/>
      <c r="AA76" s="63"/>
      <c r="AB76" s="63"/>
      <c r="AC76" s="63"/>
    </row>
    <row r="77" spans="2:29" ht="13.5" customHeight="1">
      <c r="B77" s="546"/>
      <c r="C77" s="547"/>
      <c r="D77" s="177"/>
      <c r="E77" s="180"/>
      <c r="F77" s="181"/>
      <c r="G77" s="477">
        <f t="shared" si="11"/>
        <v>0</v>
      </c>
      <c r="H77" s="479">
        <f t="shared" si="12"/>
        <v>0</v>
      </c>
      <c r="I77" s="477">
        <f t="shared" si="13"/>
        <v>0</v>
      </c>
      <c r="J77" s="180"/>
      <c r="K77" s="478">
        <f t="shared" si="14"/>
        <v>0</v>
      </c>
      <c r="L77" s="182"/>
      <c r="M77" s="477">
        <f t="shared" si="15"/>
        <v>0</v>
      </c>
      <c r="N77" s="476">
        <f t="shared" si="16"/>
        <v>0</v>
      </c>
      <c r="O77" s="478">
        <f t="shared" si="17"/>
        <v>0</v>
      </c>
      <c r="P77" s="476">
        <f t="shared" si="18"/>
        <v>0</v>
      </c>
      <c r="Q77" s="477">
        <f t="shared" si="19"/>
        <v>0</v>
      </c>
      <c r="R77" s="476">
        <f t="shared" si="20"/>
        <v>0</v>
      </c>
      <c r="S77" s="91">
        <f t="shared" si="21"/>
        <v>0</v>
      </c>
      <c r="W77" s="472"/>
      <c r="X77" s="63"/>
      <c r="Y77" s="63"/>
      <c r="Z77" s="63"/>
      <c r="AA77" s="63"/>
      <c r="AB77" s="63"/>
      <c r="AC77" s="63"/>
    </row>
    <row r="78" spans="2:29" ht="13.5" customHeight="1">
      <c r="B78" s="546"/>
      <c r="C78" s="547"/>
      <c r="D78" s="177"/>
      <c r="E78" s="180"/>
      <c r="F78" s="181"/>
      <c r="G78" s="477">
        <f t="shared" si="11"/>
        <v>0</v>
      </c>
      <c r="H78" s="479">
        <f t="shared" si="12"/>
        <v>0</v>
      </c>
      <c r="I78" s="477">
        <f t="shared" si="13"/>
        <v>0</v>
      </c>
      <c r="J78" s="180"/>
      <c r="K78" s="478">
        <f t="shared" si="14"/>
        <v>0</v>
      </c>
      <c r="L78" s="182"/>
      <c r="M78" s="477">
        <f t="shared" si="15"/>
        <v>0</v>
      </c>
      <c r="N78" s="476">
        <f t="shared" si="16"/>
        <v>0</v>
      </c>
      <c r="O78" s="478">
        <f t="shared" si="17"/>
        <v>0</v>
      </c>
      <c r="P78" s="476">
        <f t="shared" si="18"/>
        <v>0</v>
      </c>
      <c r="Q78" s="477">
        <f t="shared" si="19"/>
        <v>0</v>
      </c>
      <c r="R78" s="476">
        <f t="shared" si="20"/>
        <v>0</v>
      </c>
      <c r="S78" s="91">
        <f t="shared" si="21"/>
        <v>0</v>
      </c>
      <c r="W78" s="472"/>
      <c r="X78" s="63"/>
      <c r="Y78" s="63"/>
      <c r="Z78" s="63"/>
      <c r="AA78" s="63"/>
      <c r="AB78" s="63"/>
      <c r="AC78" s="63"/>
    </row>
    <row r="79" spans="2:29" ht="13.5" customHeight="1">
      <c r="B79" s="546"/>
      <c r="C79" s="547"/>
      <c r="D79" s="177"/>
      <c r="E79" s="180"/>
      <c r="F79" s="181"/>
      <c r="G79" s="477">
        <f t="shared" si="11"/>
        <v>0</v>
      </c>
      <c r="H79" s="479">
        <f t="shared" si="12"/>
        <v>0</v>
      </c>
      <c r="I79" s="477">
        <f t="shared" si="13"/>
        <v>0</v>
      </c>
      <c r="J79" s="180"/>
      <c r="K79" s="478">
        <f t="shared" si="14"/>
        <v>0</v>
      </c>
      <c r="L79" s="182"/>
      <c r="M79" s="477">
        <f t="shared" si="15"/>
        <v>0</v>
      </c>
      <c r="N79" s="476">
        <f t="shared" si="16"/>
        <v>0</v>
      </c>
      <c r="O79" s="478">
        <f t="shared" si="17"/>
        <v>0</v>
      </c>
      <c r="P79" s="476">
        <f t="shared" si="18"/>
        <v>0</v>
      </c>
      <c r="Q79" s="477">
        <f t="shared" si="19"/>
        <v>0</v>
      </c>
      <c r="R79" s="476">
        <f t="shared" si="20"/>
        <v>0</v>
      </c>
      <c r="S79" s="91">
        <f t="shared" si="21"/>
        <v>0</v>
      </c>
      <c r="W79" s="472"/>
      <c r="X79" s="63"/>
      <c r="Y79" s="63"/>
      <c r="Z79" s="63"/>
      <c r="AA79" s="63"/>
      <c r="AB79" s="63"/>
      <c r="AC79" s="63"/>
    </row>
    <row r="80" spans="2:29" ht="13.5" customHeight="1">
      <c r="B80" s="546"/>
      <c r="C80" s="547"/>
      <c r="D80" s="177"/>
      <c r="E80" s="180"/>
      <c r="F80" s="181"/>
      <c r="G80" s="477">
        <f t="shared" si="11"/>
        <v>0</v>
      </c>
      <c r="H80" s="479">
        <f t="shared" si="12"/>
        <v>0</v>
      </c>
      <c r="I80" s="477">
        <f t="shared" si="13"/>
        <v>0</v>
      </c>
      <c r="J80" s="180"/>
      <c r="K80" s="478">
        <f t="shared" si="14"/>
        <v>0</v>
      </c>
      <c r="L80" s="182"/>
      <c r="M80" s="477">
        <f t="shared" si="15"/>
        <v>0</v>
      </c>
      <c r="N80" s="476">
        <f t="shared" si="16"/>
        <v>0</v>
      </c>
      <c r="O80" s="478">
        <f t="shared" si="17"/>
        <v>0</v>
      </c>
      <c r="P80" s="476">
        <f t="shared" si="18"/>
        <v>0</v>
      </c>
      <c r="Q80" s="477">
        <f t="shared" si="19"/>
        <v>0</v>
      </c>
      <c r="R80" s="476">
        <f t="shared" si="20"/>
        <v>0</v>
      </c>
      <c r="S80" s="91">
        <f t="shared" si="21"/>
        <v>0</v>
      </c>
      <c r="W80" s="472"/>
      <c r="X80" s="63"/>
      <c r="Y80" s="63"/>
      <c r="Z80" s="63"/>
      <c r="AA80" s="63"/>
      <c r="AB80" s="63"/>
      <c r="AC80" s="63"/>
    </row>
    <row r="81" spans="2:29" ht="13.5" customHeight="1">
      <c r="B81" s="546"/>
      <c r="C81" s="547"/>
      <c r="D81" s="177"/>
      <c r="E81" s="180"/>
      <c r="F81" s="181"/>
      <c r="G81" s="477">
        <f t="shared" si="11"/>
        <v>0</v>
      </c>
      <c r="H81" s="479">
        <f t="shared" si="12"/>
        <v>0</v>
      </c>
      <c r="I81" s="477">
        <f t="shared" si="13"/>
        <v>0</v>
      </c>
      <c r="J81" s="180"/>
      <c r="K81" s="478">
        <f t="shared" si="14"/>
        <v>0</v>
      </c>
      <c r="L81" s="182"/>
      <c r="M81" s="477">
        <f t="shared" si="15"/>
        <v>0</v>
      </c>
      <c r="N81" s="476">
        <f t="shared" si="16"/>
        <v>0</v>
      </c>
      <c r="O81" s="478">
        <f t="shared" si="17"/>
        <v>0</v>
      </c>
      <c r="P81" s="476">
        <f t="shared" si="18"/>
        <v>0</v>
      </c>
      <c r="Q81" s="477">
        <f t="shared" si="19"/>
        <v>0</v>
      </c>
      <c r="R81" s="476">
        <f t="shared" si="20"/>
        <v>0</v>
      </c>
      <c r="S81" s="91">
        <f t="shared" si="21"/>
        <v>0</v>
      </c>
      <c r="W81" s="472"/>
      <c r="X81" s="63"/>
      <c r="Y81" s="63"/>
      <c r="Z81" s="63"/>
      <c r="AA81" s="63"/>
      <c r="AB81" s="63"/>
      <c r="AC81" s="63"/>
    </row>
    <row r="82" spans="2:29" ht="13.5" customHeight="1">
      <c r="B82" s="546"/>
      <c r="C82" s="547"/>
      <c r="D82" s="177"/>
      <c r="E82" s="180"/>
      <c r="F82" s="181"/>
      <c r="G82" s="477">
        <f t="shared" si="11"/>
        <v>0</v>
      </c>
      <c r="H82" s="479">
        <f t="shared" si="12"/>
        <v>0</v>
      </c>
      <c r="I82" s="477">
        <f t="shared" si="13"/>
        <v>0</v>
      </c>
      <c r="J82" s="180"/>
      <c r="K82" s="478">
        <f t="shared" si="14"/>
        <v>0</v>
      </c>
      <c r="L82" s="182"/>
      <c r="M82" s="477">
        <f t="shared" si="15"/>
        <v>0</v>
      </c>
      <c r="N82" s="476">
        <f t="shared" si="16"/>
        <v>0</v>
      </c>
      <c r="O82" s="478">
        <f t="shared" si="17"/>
        <v>0</v>
      </c>
      <c r="P82" s="476">
        <f t="shared" si="18"/>
        <v>0</v>
      </c>
      <c r="Q82" s="477">
        <f t="shared" si="19"/>
        <v>0</v>
      </c>
      <c r="R82" s="476">
        <f t="shared" si="20"/>
        <v>0</v>
      </c>
      <c r="S82" s="91">
        <f t="shared" si="21"/>
        <v>0</v>
      </c>
      <c r="W82" s="472"/>
      <c r="X82" s="63"/>
      <c r="Y82" s="63"/>
      <c r="Z82" s="63"/>
      <c r="AA82" s="63"/>
      <c r="AB82" s="63"/>
      <c r="AC82" s="63"/>
    </row>
    <row r="83" spans="2:29" ht="13.5" customHeight="1">
      <c r="B83" s="546"/>
      <c r="C83" s="547"/>
      <c r="D83" s="177"/>
      <c r="E83" s="180"/>
      <c r="F83" s="181"/>
      <c r="G83" s="477">
        <f t="shared" si="11"/>
        <v>0</v>
      </c>
      <c r="H83" s="479">
        <f t="shared" si="12"/>
        <v>0</v>
      </c>
      <c r="I83" s="477">
        <f t="shared" si="13"/>
        <v>0</v>
      </c>
      <c r="J83" s="180"/>
      <c r="K83" s="478">
        <f t="shared" si="14"/>
        <v>0</v>
      </c>
      <c r="L83" s="182"/>
      <c r="M83" s="477">
        <f t="shared" si="15"/>
        <v>0</v>
      </c>
      <c r="N83" s="476">
        <f t="shared" si="16"/>
        <v>0</v>
      </c>
      <c r="O83" s="478">
        <f t="shared" si="17"/>
        <v>0</v>
      </c>
      <c r="P83" s="476">
        <f t="shared" si="18"/>
        <v>0</v>
      </c>
      <c r="Q83" s="477">
        <f t="shared" si="19"/>
        <v>0</v>
      </c>
      <c r="R83" s="476">
        <f t="shared" si="20"/>
        <v>0</v>
      </c>
      <c r="S83" s="91">
        <f t="shared" si="21"/>
        <v>0</v>
      </c>
      <c r="W83" s="472"/>
      <c r="X83" s="63"/>
      <c r="Y83" s="63"/>
      <c r="Z83" s="63"/>
      <c r="AA83" s="63"/>
      <c r="AB83" s="63"/>
      <c r="AC83" s="63"/>
    </row>
    <row r="84" spans="2:29" ht="13.5" customHeight="1">
      <c r="B84" s="546"/>
      <c r="C84" s="547"/>
      <c r="D84" s="177"/>
      <c r="E84" s="180"/>
      <c r="F84" s="181"/>
      <c r="G84" s="477">
        <f t="shared" si="11"/>
        <v>0</v>
      </c>
      <c r="H84" s="479">
        <f t="shared" si="12"/>
        <v>0</v>
      </c>
      <c r="I84" s="477">
        <f t="shared" si="13"/>
        <v>0</v>
      </c>
      <c r="J84" s="180"/>
      <c r="K84" s="478">
        <f t="shared" si="14"/>
        <v>0</v>
      </c>
      <c r="L84" s="182"/>
      <c r="M84" s="477">
        <f t="shared" si="15"/>
        <v>0</v>
      </c>
      <c r="N84" s="476">
        <f t="shared" si="16"/>
        <v>0</v>
      </c>
      <c r="O84" s="478">
        <f t="shared" si="17"/>
        <v>0</v>
      </c>
      <c r="P84" s="476">
        <f t="shared" si="18"/>
        <v>0</v>
      </c>
      <c r="Q84" s="477">
        <f t="shared" si="19"/>
        <v>0</v>
      </c>
      <c r="R84" s="476">
        <f t="shared" si="20"/>
        <v>0</v>
      </c>
      <c r="S84" s="91">
        <f t="shared" si="21"/>
        <v>0</v>
      </c>
      <c r="W84" s="472"/>
      <c r="X84" s="63"/>
      <c r="Y84" s="63"/>
      <c r="Z84" s="63"/>
      <c r="AA84" s="63"/>
      <c r="AB84" s="63"/>
      <c r="AC84" s="63"/>
    </row>
    <row r="85" spans="2:29" ht="13.5" customHeight="1">
      <c r="B85" s="546"/>
      <c r="C85" s="547"/>
      <c r="D85" s="177"/>
      <c r="E85" s="180"/>
      <c r="F85" s="181"/>
      <c r="G85" s="477">
        <f t="shared" si="11"/>
        <v>0</v>
      </c>
      <c r="H85" s="479">
        <f t="shared" si="12"/>
        <v>0</v>
      </c>
      <c r="I85" s="477">
        <f t="shared" si="13"/>
        <v>0</v>
      </c>
      <c r="J85" s="180"/>
      <c r="K85" s="478">
        <f t="shared" si="14"/>
        <v>0</v>
      </c>
      <c r="L85" s="182"/>
      <c r="M85" s="477">
        <f t="shared" si="15"/>
        <v>0</v>
      </c>
      <c r="N85" s="476">
        <f t="shared" si="16"/>
        <v>0</v>
      </c>
      <c r="O85" s="478">
        <f t="shared" si="17"/>
        <v>0</v>
      </c>
      <c r="P85" s="476">
        <f t="shared" si="18"/>
        <v>0</v>
      </c>
      <c r="Q85" s="477">
        <f t="shared" si="19"/>
        <v>0</v>
      </c>
      <c r="R85" s="476">
        <f t="shared" si="20"/>
        <v>0</v>
      </c>
      <c r="S85" s="91">
        <f t="shared" si="21"/>
        <v>0</v>
      </c>
      <c r="W85" s="472"/>
      <c r="X85" s="63"/>
      <c r="Y85" s="63"/>
      <c r="Z85" s="63"/>
      <c r="AA85" s="63"/>
      <c r="AB85" s="63"/>
      <c r="AC85" s="63"/>
    </row>
    <row r="86" spans="2:29" ht="13.5" customHeight="1">
      <c r="B86" s="546"/>
      <c r="C86" s="547"/>
      <c r="D86" s="177"/>
      <c r="E86" s="180"/>
      <c r="F86" s="181"/>
      <c r="G86" s="477">
        <f t="shared" si="11"/>
        <v>0</v>
      </c>
      <c r="H86" s="479">
        <f t="shared" si="12"/>
        <v>0</v>
      </c>
      <c r="I86" s="477">
        <f t="shared" si="13"/>
        <v>0</v>
      </c>
      <c r="J86" s="180"/>
      <c r="K86" s="478">
        <f t="shared" si="14"/>
        <v>0</v>
      </c>
      <c r="L86" s="182"/>
      <c r="M86" s="477">
        <f t="shared" si="15"/>
        <v>0</v>
      </c>
      <c r="N86" s="476">
        <f t="shared" si="16"/>
        <v>0</v>
      </c>
      <c r="O86" s="478">
        <f t="shared" si="17"/>
        <v>0</v>
      </c>
      <c r="P86" s="476">
        <f t="shared" si="18"/>
        <v>0</v>
      </c>
      <c r="Q86" s="477">
        <f t="shared" si="19"/>
        <v>0</v>
      </c>
      <c r="R86" s="476">
        <f t="shared" si="20"/>
        <v>0</v>
      </c>
      <c r="S86" s="91">
        <f t="shared" si="21"/>
        <v>0</v>
      </c>
      <c r="W86" s="472"/>
      <c r="X86" s="63"/>
      <c r="Y86" s="63"/>
      <c r="Z86" s="63"/>
      <c r="AA86" s="63"/>
      <c r="AB86" s="63"/>
      <c r="AC86" s="63"/>
    </row>
    <row r="87" spans="2:29" ht="13.5" customHeight="1">
      <c r="B87" s="546"/>
      <c r="C87" s="547"/>
      <c r="D87" s="177"/>
      <c r="E87" s="180"/>
      <c r="F87" s="181"/>
      <c r="G87" s="477">
        <f t="shared" si="11"/>
        <v>0</v>
      </c>
      <c r="H87" s="479">
        <f t="shared" si="12"/>
        <v>0</v>
      </c>
      <c r="I87" s="477">
        <f t="shared" si="13"/>
        <v>0</v>
      </c>
      <c r="J87" s="180"/>
      <c r="K87" s="478">
        <f t="shared" si="14"/>
        <v>0</v>
      </c>
      <c r="L87" s="182"/>
      <c r="M87" s="477">
        <f t="shared" si="15"/>
        <v>0</v>
      </c>
      <c r="N87" s="476">
        <f t="shared" si="16"/>
        <v>0</v>
      </c>
      <c r="O87" s="478">
        <f t="shared" si="17"/>
        <v>0</v>
      </c>
      <c r="P87" s="476">
        <f t="shared" si="18"/>
        <v>0</v>
      </c>
      <c r="Q87" s="477">
        <f t="shared" si="19"/>
        <v>0</v>
      </c>
      <c r="R87" s="476">
        <f t="shared" si="20"/>
        <v>0</v>
      </c>
      <c r="S87" s="91">
        <f t="shared" si="21"/>
        <v>0</v>
      </c>
      <c r="W87" s="472"/>
      <c r="X87" s="63"/>
      <c r="Y87" s="63"/>
      <c r="Z87" s="63"/>
      <c r="AA87" s="63"/>
      <c r="AB87" s="63"/>
      <c r="AC87" s="63"/>
    </row>
    <row r="88" spans="2:29" ht="13.5" customHeight="1">
      <c r="B88" s="546"/>
      <c r="C88" s="547"/>
      <c r="D88" s="177"/>
      <c r="E88" s="180"/>
      <c r="F88" s="181"/>
      <c r="G88" s="477">
        <f t="shared" si="11"/>
        <v>0</v>
      </c>
      <c r="H88" s="479">
        <f t="shared" si="12"/>
        <v>0</v>
      </c>
      <c r="I88" s="477">
        <f t="shared" si="13"/>
        <v>0</v>
      </c>
      <c r="J88" s="180"/>
      <c r="K88" s="478">
        <f t="shared" si="14"/>
        <v>0</v>
      </c>
      <c r="L88" s="182"/>
      <c r="M88" s="477">
        <f t="shared" si="15"/>
        <v>0</v>
      </c>
      <c r="N88" s="476">
        <f t="shared" si="16"/>
        <v>0</v>
      </c>
      <c r="O88" s="478">
        <f t="shared" si="17"/>
        <v>0</v>
      </c>
      <c r="P88" s="476">
        <f t="shared" si="18"/>
        <v>0</v>
      </c>
      <c r="Q88" s="477">
        <f t="shared" si="19"/>
        <v>0</v>
      </c>
      <c r="R88" s="476">
        <f t="shared" si="20"/>
        <v>0</v>
      </c>
      <c r="S88" s="91">
        <f t="shared" si="21"/>
        <v>0</v>
      </c>
      <c r="W88" s="472"/>
      <c r="X88" s="63"/>
      <c r="Y88" s="63"/>
      <c r="Z88" s="63"/>
      <c r="AA88" s="63"/>
      <c r="AB88" s="63"/>
      <c r="AC88" s="63"/>
    </row>
    <row r="89" spans="2:29" ht="13.5" customHeight="1">
      <c r="B89" s="546"/>
      <c r="C89" s="547"/>
      <c r="D89" s="177"/>
      <c r="E89" s="180"/>
      <c r="F89" s="181"/>
      <c r="G89" s="477">
        <f t="shared" si="11"/>
        <v>0</v>
      </c>
      <c r="H89" s="479">
        <f t="shared" si="12"/>
        <v>0</v>
      </c>
      <c r="I89" s="477">
        <f t="shared" si="13"/>
        <v>0</v>
      </c>
      <c r="J89" s="180"/>
      <c r="K89" s="478">
        <f t="shared" si="14"/>
        <v>0</v>
      </c>
      <c r="L89" s="182"/>
      <c r="M89" s="477">
        <f t="shared" si="15"/>
        <v>0</v>
      </c>
      <c r="N89" s="476">
        <f t="shared" si="16"/>
        <v>0</v>
      </c>
      <c r="O89" s="478">
        <f t="shared" si="17"/>
        <v>0</v>
      </c>
      <c r="P89" s="476">
        <f t="shared" si="18"/>
        <v>0</v>
      </c>
      <c r="Q89" s="477">
        <f t="shared" si="19"/>
        <v>0</v>
      </c>
      <c r="R89" s="476">
        <f t="shared" si="20"/>
        <v>0</v>
      </c>
      <c r="S89" s="91">
        <f t="shared" si="21"/>
        <v>0</v>
      </c>
      <c r="W89" s="472"/>
      <c r="X89" s="63"/>
      <c r="Y89" s="63"/>
      <c r="Z89" s="63"/>
      <c r="AA89" s="63"/>
      <c r="AB89" s="63"/>
      <c r="AC89" s="63"/>
    </row>
    <row r="90" spans="2:29" ht="13.5" customHeight="1">
      <c r="B90" s="546"/>
      <c r="C90" s="547"/>
      <c r="D90" s="177"/>
      <c r="E90" s="180"/>
      <c r="F90" s="181"/>
      <c r="G90" s="477">
        <f t="shared" si="11"/>
        <v>0</v>
      </c>
      <c r="H90" s="479">
        <f t="shared" si="12"/>
        <v>0</v>
      </c>
      <c r="I90" s="477">
        <f t="shared" si="13"/>
        <v>0</v>
      </c>
      <c r="J90" s="180"/>
      <c r="K90" s="478">
        <f t="shared" si="14"/>
        <v>0</v>
      </c>
      <c r="L90" s="182"/>
      <c r="M90" s="477">
        <f t="shared" si="15"/>
        <v>0</v>
      </c>
      <c r="N90" s="476">
        <f t="shared" si="16"/>
        <v>0</v>
      </c>
      <c r="O90" s="478">
        <f t="shared" si="17"/>
        <v>0</v>
      </c>
      <c r="P90" s="476">
        <f t="shared" si="18"/>
        <v>0</v>
      </c>
      <c r="Q90" s="477">
        <f t="shared" si="19"/>
        <v>0</v>
      </c>
      <c r="R90" s="476">
        <f t="shared" si="20"/>
        <v>0</v>
      </c>
      <c r="S90" s="91">
        <f t="shared" si="21"/>
        <v>0</v>
      </c>
      <c r="W90" s="472"/>
      <c r="X90" s="63"/>
      <c r="Y90" s="63"/>
      <c r="Z90" s="63"/>
      <c r="AA90" s="63"/>
      <c r="AB90" s="63"/>
      <c r="AC90" s="63"/>
    </row>
    <row r="91" spans="2:29" ht="13.5" customHeight="1">
      <c r="B91" s="546"/>
      <c r="C91" s="547"/>
      <c r="D91" s="177"/>
      <c r="E91" s="180"/>
      <c r="F91" s="181"/>
      <c r="G91" s="477">
        <f t="shared" si="11"/>
        <v>0</v>
      </c>
      <c r="H91" s="479">
        <f t="shared" si="12"/>
        <v>0</v>
      </c>
      <c r="I91" s="477">
        <f t="shared" si="13"/>
        <v>0</v>
      </c>
      <c r="J91" s="180"/>
      <c r="K91" s="478">
        <f t="shared" si="14"/>
        <v>0</v>
      </c>
      <c r="L91" s="182"/>
      <c r="M91" s="477">
        <f t="shared" si="15"/>
        <v>0</v>
      </c>
      <c r="N91" s="476">
        <f t="shared" si="16"/>
        <v>0</v>
      </c>
      <c r="O91" s="478">
        <f t="shared" si="17"/>
        <v>0</v>
      </c>
      <c r="P91" s="476">
        <f t="shared" si="18"/>
        <v>0</v>
      </c>
      <c r="Q91" s="477">
        <f t="shared" si="19"/>
        <v>0</v>
      </c>
      <c r="R91" s="476">
        <f t="shared" si="20"/>
        <v>0</v>
      </c>
      <c r="S91" s="91">
        <f t="shared" si="21"/>
        <v>0</v>
      </c>
      <c r="W91" s="472"/>
      <c r="X91" s="63"/>
      <c r="Y91" s="63"/>
      <c r="Z91" s="63"/>
      <c r="AA91" s="63"/>
      <c r="AB91" s="63"/>
      <c r="AC91" s="63"/>
    </row>
    <row r="92" spans="2:29" ht="13.5" customHeight="1">
      <c r="B92" s="546"/>
      <c r="C92" s="547"/>
      <c r="D92" s="177"/>
      <c r="E92" s="180"/>
      <c r="F92" s="181"/>
      <c r="G92" s="477">
        <f t="shared" si="11"/>
        <v>0</v>
      </c>
      <c r="H92" s="479">
        <f t="shared" si="12"/>
        <v>0</v>
      </c>
      <c r="I92" s="477">
        <f t="shared" si="13"/>
        <v>0</v>
      </c>
      <c r="J92" s="180"/>
      <c r="K92" s="478">
        <f t="shared" si="14"/>
        <v>0</v>
      </c>
      <c r="L92" s="182"/>
      <c r="M92" s="477">
        <f t="shared" si="15"/>
        <v>0</v>
      </c>
      <c r="N92" s="476">
        <f t="shared" si="16"/>
        <v>0</v>
      </c>
      <c r="O92" s="478">
        <f t="shared" si="17"/>
        <v>0</v>
      </c>
      <c r="P92" s="476">
        <f t="shared" si="18"/>
        <v>0</v>
      </c>
      <c r="Q92" s="477">
        <f t="shared" si="19"/>
        <v>0</v>
      </c>
      <c r="R92" s="476">
        <f t="shared" si="20"/>
        <v>0</v>
      </c>
      <c r="S92" s="91">
        <f t="shared" si="21"/>
        <v>0</v>
      </c>
      <c r="W92" s="472"/>
      <c r="X92" s="63"/>
      <c r="Y92" s="63"/>
      <c r="Z92" s="63"/>
      <c r="AA92" s="63"/>
      <c r="AB92" s="63"/>
      <c r="AC92" s="63"/>
    </row>
    <row r="93" spans="2:29" ht="13.5" customHeight="1">
      <c r="B93" s="546"/>
      <c r="C93" s="547"/>
      <c r="D93" s="177"/>
      <c r="E93" s="180"/>
      <c r="F93" s="181"/>
      <c r="G93" s="477">
        <f t="shared" si="11"/>
        <v>0</v>
      </c>
      <c r="H93" s="479">
        <f t="shared" si="12"/>
        <v>0</v>
      </c>
      <c r="I93" s="477">
        <f t="shared" si="13"/>
        <v>0</v>
      </c>
      <c r="J93" s="180"/>
      <c r="K93" s="478">
        <f t="shared" si="14"/>
        <v>0</v>
      </c>
      <c r="L93" s="182"/>
      <c r="M93" s="477">
        <f t="shared" si="15"/>
        <v>0</v>
      </c>
      <c r="N93" s="476">
        <f t="shared" si="16"/>
        <v>0</v>
      </c>
      <c r="O93" s="478">
        <f t="shared" si="17"/>
        <v>0</v>
      </c>
      <c r="P93" s="476">
        <f t="shared" si="18"/>
        <v>0</v>
      </c>
      <c r="Q93" s="477">
        <f t="shared" si="19"/>
        <v>0</v>
      </c>
      <c r="R93" s="476">
        <f t="shared" si="20"/>
        <v>0</v>
      </c>
      <c r="S93" s="91">
        <f t="shared" si="21"/>
        <v>0</v>
      </c>
      <c r="W93" s="472"/>
      <c r="X93" s="63"/>
      <c r="Y93" s="63"/>
      <c r="Z93" s="63"/>
      <c r="AA93" s="63"/>
      <c r="AB93" s="63"/>
      <c r="AC93" s="63"/>
    </row>
    <row r="94" spans="2:29" ht="13.5" customHeight="1">
      <c r="B94" s="546"/>
      <c r="C94" s="547"/>
      <c r="D94" s="177"/>
      <c r="E94" s="180"/>
      <c r="F94" s="181"/>
      <c r="G94" s="477">
        <f t="shared" si="11"/>
        <v>0</v>
      </c>
      <c r="H94" s="479">
        <f t="shared" si="12"/>
        <v>0</v>
      </c>
      <c r="I94" s="477">
        <f t="shared" si="13"/>
        <v>0</v>
      </c>
      <c r="J94" s="180"/>
      <c r="K94" s="478">
        <f t="shared" si="14"/>
        <v>0</v>
      </c>
      <c r="L94" s="182"/>
      <c r="M94" s="477">
        <f t="shared" si="15"/>
        <v>0</v>
      </c>
      <c r="N94" s="476">
        <f t="shared" si="16"/>
        <v>0</v>
      </c>
      <c r="O94" s="478">
        <f t="shared" si="17"/>
        <v>0</v>
      </c>
      <c r="P94" s="476">
        <f t="shared" si="18"/>
        <v>0</v>
      </c>
      <c r="Q94" s="477">
        <f t="shared" si="19"/>
        <v>0</v>
      </c>
      <c r="R94" s="476">
        <f t="shared" si="20"/>
        <v>0</v>
      </c>
      <c r="S94" s="91">
        <f t="shared" si="21"/>
        <v>0</v>
      </c>
      <c r="W94" s="472"/>
      <c r="X94" s="63"/>
      <c r="Y94" s="63"/>
      <c r="Z94" s="63"/>
      <c r="AA94" s="63"/>
      <c r="AB94" s="63"/>
      <c r="AC94" s="63"/>
    </row>
    <row r="95" spans="2:29" ht="13.5" customHeight="1">
      <c r="B95" s="546"/>
      <c r="C95" s="547"/>
      <c r="D95" s="177"/>
      <c r="E95" s="180"/>
      <c r="F95" s="181"/>
      <c r="G95" s="477">
        <f t="shared" si="11"/>
        <v>0</v>
      </c>
      <c r="H95" s="479">
        <f t="shared" si="12"/>
        <v>0</v>
      </c>
      <c r="I95" s="477">
        <f t="shared" si="13"/>
        <v>0</v>
      </c>
      <c r="J95" s="180"/>
      <c r="K95" s="478">
        <f t="shared" si="14"/>
        <v>0</v>
      </c>
      <c r="L95" s="182"/>
      <c r="M95" s="477">
        <f t="shared" si="15"/>
        <v>0</v>
      </c>
      <c r="N95" s="476">
        <f t="shared" si="16"/>
        <v>0</v>
      </c>
      <c r="O95" s="478">
        <f t="shared" si="17"/>
        <v>0</v>
      </c>
      <c r="P95" s="476">
        <f t="shared" si="18"/>
        <v>0</v>
      </c>
      <c r="Q95" s="477">
        <f t="shared" si="19"/>
        <v>0</v>
      </c>
      <c r="R95" s="476">
        <f t="shared" si="20"/>
        <v>0</v>
      </c>
      <c r="S95" s="91">
        <f t="shared" si="21"/>
        <v>0</v>
      </c>
      <c r="W95" s="472"/>
      <c r="X95" s="63"/>
      <c r="Y95" s="63"/>
      <c r="Z95" s="63"/>
      <c r="AA95" s="63"/>
      <c r="AB95" s="63"/>
      <c r="AC95" s="63"/>
    </row>
    <row r="96" spans="2:29" ht="13.5" customHeight="1">
      <c r="B96" s="546"/>
      <c r="C96" s="547"/>
      <c r="D96" s="177"/>
      <c r="E96" s="180"/>
      <c r="F96" s="181"/>
      <c r="G96" s="477">
        <f t="shared" si="11"/>
        <v>0</v>
      </c>
      <c r="H96" s="479">
        <f t="shared" si="12"/>
        <v>0</v>
      </c>
      <c r="I96" s="477">
        <f t="shared" si="13"/>
        <v>0</v>
      </c>
      <c r="J96" s="180"/>
      <c r="K96" s="478">
        <f t="shared" si="14"/>
        <v>0</v>
      </c>
      <c r="L96" s="182"/>
      <c r="M96" s="477">
        <f t="shared" si="15"/>
        <v>0</v>
      </c>
      <c r="N96" s="476">
        <f t="shared" si="16"/>
        <v>0</v>
      </c>
      <c r="O96" s="478">
        <f t="shared" si="17"/>
        <v>0</v>
      </c>
      <c r="P96" s="476">
        <f t="shared" si="18"/>
        <v>0</v>
      </c>
      <c r="Q96" s="477">
        <f t="shared" si="19"/>
        <v>0</v>
      </c>
      <c r="R96" s="476">
        <f t="shared" si="20"/>
        <v>0</v>
      </c>
      <c r="S96" s="91">
        <f t="shared" si="21"/>
        <v>0</v>
      </c>
      <c r="W96" s="472"/>
      <c r="X96" s="63"/>
      <c r="Y96" s="63"/>
      <c r="Z96" s="63"/>
      <c r="AA96" s="63"/>
      <c r="AB96" s="63"/>
      <c r="AC96" s="63"/>
    </row>
    <row r="97" spans="1:29" ht="13.5" customHeight="1">
      <c r="B97" s="546"/>
      <c r="C97" s="547"/>
      <c r="D97" s="177"/>
      <c r="E97" s="180"/>
      <c r="F97" s="181"/>
      <c r="G97" s="477">
        <f t="shared" si="11"/>
        <v>0</v>
      </c>
      <c r="H97" s="479">
        <f t="shared" si="12"/>
        <v>0</v>
      </c>
      <c r="I97" s="477">
        <f t="shared" si="13"/>
        <v>0</v>
      </c>
      <c r="J97" s="180"/>
      <c r="K97" s="478">
        <f t="shared" si="14"/>
        <v>0</v>
      </c>
      <c r="L97" s="182"/>
      <c r="M97" s="477">
        <f t="shared" si="15"/>
        <v>0</v>
      </c>
      <c r="N97" s="476">
        <f t="shared" si="16"/>
        <v>0</v>
      </c>
      <c r="O97" s="478">
        <f t="shared" si="17"/>
        <v>0</v>
      </c>
      <c r="P97" s="476">
        <f t="shared" si="18"/>
        <v>0</v>
      </c>
      <c r="Q97" s="477">
        <f t="shared" si="19"/>
        <v>0</v>
      </c>
      <c r="R97" s="476">
        <f t="shared" si="20"/>
        <v>0</v>
      </c>
      <c r="S97" s="91">
        <f t="shared" si="21"/>
        <v>0</v>
      </c>
      <c r="W97" s="472"/>
      <c r="X97" s="63"/>
      <c r="Y97" s="63"/>
      <c r="Z97" s="63"/>
      <c r="AA97" s="63"/>
      <c r="AB97" s="63"/>
      <c r="AC97" s="63"/>
    </row>
    <row r="98" spans="1:29" ht="13.5" customHeight="1">
      <c r="B98" s="546"/>
      <c r="C98" s="547"/>
      <c r="D98" s="177"/>
      <c r="E98" s="180"/>
      <c r="F98" s="181"/>
      <c r="G98" s="477">
        <f t="shared" si="11"/>
        <v>0</v>
      </c>
      <c r="H98" s="479">
        <f t="shared" si="12"/>
        <v>0</v>
      </c>
      <c r="I98" s="477">
        <f t="shared" si="13"/>
        <v>0</v>
      </c>
      <c r="J98" s="180"/>
      <c r="K98" s="478">
        <f t="shared" si="14"/>
        <v>0</v>
      </c>
      <c r="L98" s="182"/>
      <c r="M98" s="477">
        <f t="shared" si="15"/>
        <v>0</v>
      </c>
      <c r="N98" s="476">
        <f t="shared" si="16"/>
        <v>0</v>
      </c>
      <c r="O98" s="478">
        <f t="shared" si="17"/>
        <v>0</v>
      </c>
      <c r="P98" s="476">
        <f t="shared" si="18"/>
        <v>0</v>
      </c>
      <c r="Q98" s="477">
        <f t="shared" si="19"/>
        <v>0</v>
      </c>
      <c r="R98" s="476">
        <f t="shared" si="20"/>
        <v>0</v>
      </c>
      <c r="S98" s="91">
        <f t="shared" si="21"/>
        <v>0</v>
      </c>
      <c r="W98" s="472"/>
      <c r="X98" s="63"/>
      <c r="Y98" s="63"/>
      <c r="Z98" s="63"/>
      <c r="AA98" s="63"/>
      <c r="AB98" s="63"/>
      <c r="AC98" s="63"/>
    </row>
    <row r="99" spans="1:29" ht="13.5" customHeight="1">
      <c r="B99" s="546"/>
      <c r="C99" s="547"/>
      <c r="D99" s="177"/>
      <c r="E99" s="180"/>
      <c r="F99" s="181"/>
      <c r="G99" s="477">
        <f t="shared" si="11"/>
        <v>0</v>
      </c>
      <c r="H99" s="479">
        <f t="shared" si="12"/>
        <v>0</v>
      </c>
      <c r="I99" s="477">
        <f t="shared" si="13"/>
        <v>0</v>
      </c>
      <c r="J99" s="180"/>
      <c r="K99" s="478">
        <f t="shared" si="14"/>
        <v>0</v>
      </c>
      <c r="L99" s="182"/>
      <c r="M99" s="477">
        <f t="shared" si="15"/>
        <v>0</v>
      </c>
      <c r="N99" s="476">
        <f t="shared" si="16"/>
        <v>0</v>
      </c>
      <c r="O99" s="478">
        <f t="shared" si="17"/>
        <v>0</v>
      </c>
      <c r="P99" s="476">
        <f t="shared" si="18"/>
        <v>0</v>
      </c>
      <c r="Q99" s="477">
        <f t="shared" si="19"/>
        <v>0</v>
      </c>
      <c r="R99" s="476">
        <f t="shared" si="20"/>
        <v>0</v>
      </c>
      <c r="S99" s="91">
        <f t="shared" si="21"/>
        <v>0</v>
      </c>
      <c r="W99" s="472"/>
      <c r="X99" s="63"/>
      <c r="Y99" s="63"/>
      <c r="Z99" s="63"/>
      <c r="AA99" s="63"/>
      <c r="AB99" s="63"/>
      <c r="AC99" s="63"/>
    </row>
    <row r="100" spans="1:29" ht="13.5" customHeight="1">
      <c r="B100" s="546"/>
      <c r="C100" s="547"/>
      <c r="D100" s="177"/>
      <c r="E100" s="180"/>
      <c r="F100" s="181"/>
      <c r="G100" s="477">
        <f t="shared" si="11"/>
        <v>0</v>
      </c>
      <c r="H100" s="479">
        <f t="shared" si="12"/>
        <v>0</v>
      </c>
      <c r="I100" s="477">
        <f t="shared" si="13"/>
        <v>0</v>
      </c>
      <c r="J100" s="180"/>
      <c r="K100" s="478">
        <f t="shared" si="14"/>
        <v>0</v>
      </c>
      <c r="L100" s="182"/>
      <c r="M100" s="477">
        <f t="shared" si="15"/>
        <v>0</v>
      </c>
      <c r="N100" s="476">
        <f t="shared" si="16"/>
        <v>0</v>
      </c>
      <c r="O100" s="478">
        <f t="shared" si="17"/>
        <v>0</v>
      </c>
      <c r="P100" s="476">
        <f t="shared" si="18"/>
        <v>0</v>
      </c>
      <c r="Q100" s="477">
        <f t="shared" si="19"/>
        <v>0</v>
      </c>
      <c r="R100" s="476">
        <f t="shared" si="20"/>
        <v>0</v>
      </c>
      <c r="S100" s="91">
        <f t="shared" si="21"/>
        <v>0</v>
      </c>
      <c r="W100" s="472"/>
      <c r="X100" s="63"/>
      <c r="Y100" s="63"/>
      <c r="Z100" s="63"/>
      <c r="AA100" s="63"/>
      <c r="AB100" s="63"/>
      <c r="AC100" s="63"/>
    </row>
    <row r="101" spans="1:29" ht="13.5" customHeight="1">
      <c r="B101" s="546"/>
      <c r="C101" s="547"/>
      <c r="D101" s="177"/>
      <c r="E101" s="180"/>
      <c r="F101" s="181"/>
      <c r="G101" s="477">
        <f t="shared" si="11"/>
        <v>0</v>
      </c>
      <c r="H101" s="479">
        <f t="shared" si="12"/>
        <v>0</v>
      </c>
      <c r="I101" s="477">
        <f t="shared" si="13"/>
        <v>0</v>
      </c>
      <c r="J101" s="180"/>
      <c r="K101" s="478">
        <f t="shared" si="14"/>
        <v>0</v>
      </c>
      <c r="L101" s="182"/>
      <c r="M101" s="477">
        <f t="shared" si="15"/>
        <v>0</v>
      </c>
      <c r="N101" s="476">
        <f t="shared" si="16"/>
        <v>0</v>
      </c>
      <c r="O101" s="478">
        <f t="shared" si="17"/>
        <v>0</v>
      </c>
      <c r="P101" s="476">
        <f t="shared" si="18"/>
        <v>0</v>
      </c>
      <c r="Q101" s="477">
        <f t="shared" si="19"/>
        <v>0</v>
      </c>
      <c r="R101" s="476">
        <f t="shared" si="20"/>
        <v>0</v>
      </c>
      <c r="S101" s="91">
        <f t="shared" si="21"/>
        <v>0</v>
      </c>
      <c r="W101" s="472"/>
      <c r="X101" s="63"/>
      <c r="Y101" s="63"/>
      <c r="Z101" s="63"/>
      <c r="AA101" s="63"/>
      <c r="AB101" s="63"/>
      <c r="AC101" s="63"/>
    </row>
    <row r="102" spans="1:29" ht="13.5" customHeight="1">
      <c r="B102" s="546"/>
      <c r="C102" s="547"/>
      <c r="D102" s="177"/>
      <c r="E102" s="180"/>
      <c r="F102" s="181"/>
      <c r="G102" s="477">
        <f t="shared" si="11"/>
        <v>0</v>
      </c>
      <c r="H102" s="479">
        <f t="shared" si="12"/>
        <v>0</v>
      </c>
      <c r="I102" s="477">
        <f t="shared" si="13"/>
        <v>0</v>
      </c>
      <c r="J102" s="180"/>
      <c r="K102" s="478">
        <f t="shared" si="14"/>
        <v>0</v>
      </c>
      <c r="L102" s="182"/>
      <c r="M102" s="477">
        <f t="shared" si="15"/>
        <v>0</v>
      </c>
      <c r="N102" s="476">
        <f t="shared" si="16"/>
        <v>0</v>
      </c>
      <c r="O102" s="478">
        <f t="shared" si="17"/>
        <v>0</v>
      </c>
      <c r="P102" s="476">
        <f t="shared" si="18"/>
        <v>0</v>
      </c>
      <c r="Q102" s="477">
        <f t="shared" si="19"/>
        <v>0</v>
      </c>
      <c r="R102" s="476">
        <f t="shared" si="20"/>
        <v>0</v>
      </c>
      <c r="S102" s="91">
        <f t="shared" si="21"/>
        <v>0</v>
      </c>
      <c r="W102" s="472"/>
      <c r="X102" s="63"/>
      <c r="Y102" s="63"/>
      <c r="Z102" s="63"/>
      <c r="AA102" s="63"/>
      <c r="AB102" s="63"/>
      <c r="AC102" s="63"/>
    </row>
    <row r="103" spans="1:29" ht="13.5" customHeight="1">
      <c r="B103" s="546"/>
      <c r="C103" s="547"/>
      <c r="D103" s="177"/>
      <c r="E103" s="180"/>
      <c r="F103" s="181"/>
      <c r="G103" s="477">
        <f t="shared" si="11"/>
        <v>0</v>
      </c>
      <c r="H103" s="479">
        <f t="shared" si="12"/>
        <v>0</v>
      </c>
      <c r="I103" s="477">
        <f t="shared" si="13"/>
        <v>0</v>
      </c>
      <c r="J103" s="180"/>
      <c r="K103" s="478">
        <f t="shared" si="14"/>
        <v>0</v>
      </c>
      <c r="L103" s="182"/>
      <c r="M103" s="477">
        <f t="shared" si="15"/>
        <v>0</v>
      </c>
      <c r="N103" s="476">
        <f t="shared" si="16"/>
        <v>0</v>
      </c>
      <c r="O103" s="478">
        <f t="shared" si="17"/>
        <v>0</v>
      </c>
      <c r="P103" s="476">
        <f t="shared" si="18"/>
        <v>0</v>
      </c>
      <c r="Q103" s="477">
        <f t="shared" si="19"/>
        <v>0</v>
      </c>
      <c r="R103" s="476">
        <f t="shared" si="20"/>
        <v>0</v>
      </c>
      <c r="S103" s="91">
        <f t="shared" si="21"/>
        <v>0</v>
      </c>
      <c r="W103" s="472"/>
      <c r="X103" s="63"/>
      <c r="Y103" s="63"/>
      <c r="Z103" s="63"/>
      <c r="AA103" s="63"/>
      <c r="AB103" s="63"/>
      <c r="AC103" s="63"/>
    </row>
    <row r="104" spans="1:29" ht="13.5" customHeight="1">
      <c r="B104" s="546"/>
      <c r="C104" s="547"/>
      <c r="D104" s="177"/>
      <c r="E104" s="180"/>
      <c r="F104" s="181"/>
      <c r="G104" s="477">
        <f t="shared" si="11"/>
        <v>0</v>
      </c>
      <c r="H104" s="479">
        <f t="shared" si="12"/>
        <v>0</v>
      </c>
      <c r="I104" s="477">
        <f t="shared" si="13"/>
        <v>0</v>
      </c>
      <c r="J104" s="180"/>
      <c r="K104" s="478">
        <f t="shared" si="14"/>
        <v>0</v>
      </c>
      <c r="L104" s="182"/>
      <c r="M104" s="477">
        <f t="shared" si="15"/>
        <v>0</v>
      </c>
      <c r="N104" s="476">
        <f t="shared" si="16"/>
        <v>0</v>
      </c>
      <c r="O104" s="478">
        <f t="shared" si="17"/>
        <v>0</v>
      </c>
      <c r="P104" s="476">
        <f t="shared" si="18"/>
        <v>0</v>
      </c>
      <c r="Q104" s="477">
        <f t="shared" si="19"/>
        <v>0</v>
      </c>
      <c r="R104" s="476">
        <f t="shared" si="20"/>
        <v>0</v>
      </c>
      <c r="S104" s="91">
        <f t="shared" si="21"/>
        <v>0</v>
      </c>
      <c r="W104" s="472"/>
      <c r="X104" s="63"/>
      <c r="Y104" s="63"/>
      <c r="Z104" s="63"/>
      <c r="AA104" s="63"/>
      <c r="AB104" s="63"/>
      <c r="AC104" s="63"/>
    </row>
    <row r="105" spans="1:29" ht="13.5" customHeight="1">
      <c r="B105" s="546"/>
      <c r="C105" s="547"/>
      <c r="D105" s="177"/>
      <c r="E105" s="180"/>
      <c r="F105" s="181"/>
      <c r="G105" s="477">
        <f t="shared" si="11"/>
        <v>0</v>
      </c>
      <c r="H105" s="479">
        <f t="shared" si="12"/>
        <v>0</v>
      </c>
      <c r="I105" s="477">
        <f t="shared" si="13"/>
        <v>0</v>
      </c>
      <c r="J105" s="180"/>
      <c r="K105" s="478">
        <f t="shared" si="14"/>
        <v>0</v>
      </c>
      <c r="L105" s="182"/>
      <c r="M105" s="477">
        <f t="shared" si="15"/>
        <v>0</v>
      </c>
      <c r="N105" s="476">
        <f t="shared" si="16"/>
        <v>0</v>
      </c>
      <c r="O105" s="478">
        <f t="shared" si="17"/>
        <v>0</v>
      </c>
      <c r="P105" s="476">
        <f t="shared" si="18"/>
        <v>0</v>
      </c>
      <c r="Q105" s="477">
        <f t="shared" si="19"/>
        <v>0</v>
      </c>
      <c r="R105" s="476">
        <f t="shared" si="20"/>
        <v>0</v>
      </c>
      <c r="S105" s="91">
        <f t="shared" si="21"/>
        <v>0</v>
      </c>
      <c r="W105" s="472"/>
      <c r="X105" s="63"/>
      <c r="Y105" s="63"/>
      <c r="Z105" s="63"/>
      <c r="AA105" s="63"/>
      <c r="AB105" s="63"/>
      <c r="AC105" s="63"/>
    </row>
    <row r="106" spans="1:29" ht="13.5" customHeight="1">
      <c r="B106" s="546"/>
      <c r="C106" s="547"/>
      <c r="D106" s="177"/>
      <c r="E106" s="180"/>
      <c r="F106" s="181"/>
      <c r="G106" s="477">
        <f t="shared" si="11"/>
        <v>0</v>
      </c>
      <c r="H106" s="479">
        <f t="shared" si="12"/>
        <v>0</v>
      </c>
      <c r="I106" s="477">
        <f t="shared" si="13"/>
        <v>0</v>
      </c>
      <c r="J106" s="180"/>
      <c r="K106" s="478">
        <f t="shared" si="14"/>
        <v>0</v>
      </c>
      <c r="L106" s="182"/>
      <c r="M106" s="477">
        <f t="shared" si="15"/>
        <v>0</v>
      </c>
      <c r="N106" s="476">
        <f t="shared" si="16"/>
        <v>0</v>
      </c>
      <c r="O106" s="478">
        <f t="shared" si="17"/>
        <v>0</v>
      </c>
      <c r="P106" s="476">
        <f t="shared" si="18"/>
        <v>0</v>
      </c>
      <c r="Q106" s="477">
        <f t="shared" si="19"/>
        <v>0</v>
      </c>
      <c r="R106" s="476">
        <f t="shared" si="20"/>
        <v>0</v>
      </c>
      <c r="S106" s="91">
        <f t="shared" si="21"/>
        <v>0</v>
      </c>
      <c r="W106" s="472"/>
      <c r="X106" s="63"/>
      <c r="Y106" s="63"/>
      <c r="Z106" s="63"/>
      <c r="AA106" s="63"/>
      <c r="AB106" s="63"/>
      <c r="AC106" s="63"/>
    </row>
    <row r="107" spans="1:29" ht="13.5" customHeight="1">
      <c r="B107" s="546"/>
      <c r="C107" s="547"/>
      <c r="D107" s="177"/>
      <c r="E107" s="180"/>
      <c r="F107" s="181"/>
      <c r="G107" s="477">
        <f t="shared" si="11"/>
        <v>0</v>
      </c>
      <c r="H107" s="479">
        <f t="shared" si="12"/>
        <v>0</v>
      </c>
      <c r="I107" s="477">
        <f t="shared" si="13"/>
        <v>0</v>
      </c>
      <c r="J107" s="180"/>
      <c r="K107" s="478">
        <f t="shared" si="14"/>
        <v>0</v>
      </c>
      <c r="L107" s="182"/>
      <c r="M107" s="477">
        <f t="shared" si="15"/>
        <v>0</v>
      </c>
      <c r="N107" s="476">
        <f t="shared" si="16"/>
        <v>0</v>
      </c>
      <c r="O107" s="478">
        <f t="shared" si="17"/>
        <v>0</v>
      </c>
      <c r="P107" s="476">
        <f t="shared" si="18"/>
        <v>0</v>
      </c>
      <c r="Q107" s="477">
        <f t="shared" si="19"/>
        <v>0</v>
      </c>
      <c r="R107" s="476">
        <f t="shared" si="20"/>
        <v>0</v>
      </c>
      <c r="S107" s="91">
        <f t="shared" si="21"/>
        <v>0</v>
      </c>
      <c r="W107" s="472"/>
      <c r="X107" s="63"/>
      <c r="Y107" s="63"/>
      <c r="Z107" s="63"/>
      <c r="AA107" s="63"/>
      <c r="AB107" s="63"/>
      <c r="AC107" s="63"/>
    </row>
    <row r="108" spans="1:29" ht="18.75" customHeight="1">
      <c r="B108" s="539" t="s">
        <v>35</v>
      </c>
      <c r="C108" s="540"/>
      <c r="D108" s="541"/>
      <c r="E108" s="92"/>
      <c r="F108" s="475"/>
      <c r="G108" s="474"/>
      <c r="H108" s="474"/>
      <c r="I108" s="474"/>
      <c r="J108" s="93"/>
      <c r="K108" s="93"/>
      <c r="L108" s="93"/>
      <c r="M108" s="474"/>
      <c r="N108" s="473"/>
      <c r="O108" s="473"/>
      <c r="P108" s="93"/>
      <c r="Q108" s="94">
        <f>SUM(Q63:Q107)</f>
        <v>0</v>
      </c>
      <c r="R108" s="95">
        <f>SUM(R63:R107)</f>
        <v>0</v>
      </c>
      <c r="S108" s="95">
        <f>SUM(S63:S107)</f>
        <v>0</v>
      </c>
      <c r="W108" s="472"/>
      <c r="X108" s="63"/>
      <c r="Y108" s="63"/>
      <c r="Z108" s="63"/>
      <c r="AA108" s="63"/>
      <c r="AB108" s="63"/>
      <c r="AC108" s="63"/>
    </row>
    <row r="109" spans="1:29">
      <c r="B109" s="472"/>
      <c r="C109" s="472"/>
      <c r="D109" s="472"/>
      <c r="E109" s="472"/>
      <c r="F109" s="472"/>
      <c r="G109" s="63"/>
      <c r="H109" s="63"/>
      <c r="I109" s="63"/>
      <c r="J109" s="63"/>
      <c r="K109" s="471"/>
      <c r="L109" s="471"/>
      <c r="M109" s="63"/>
      <c r="N109" s="63"/>
      <c r="O109" s="63"/>
      <c r="P109" s="63"/>
      <c r="Q109" s="63"/>
    </row>
    <row r="110" spans="1:29" ht="24" customHeight="1">
      <c r="A110" s="64" t="s">
        <v>235</v>
      </c>
      <c r="B110" s="65" t="s">
        <v>236</v>
      </c>
      <c r="C110" s="65"/>
      <c r="D110" s="65"/>
      <c r="E110" s="65"/>
      <c r="F110" s="65"/>
      <c r="G110" s="65"/>
      <c r="H110" s="65"/>
      <c r="I110" s="65"/>
      <c r="K110" s="65"/>
    </row>
    <row r="111" spans="1:29" ht="15.75" customHeight="1">
      <c r="A111" s="65"/>
      <c r="B111" s="65" t="s">
        <v>237</v>
      </c>
      <c r="C111" s="65"/>
      <c r="D111" s="65"/>
      <c r="E111" s="65"/>
      <c r="G111" s="65" t="s">
        <v>238</v>
      </c>
      <c r="H111" s="65"/>
      <c r="I111" s="65"/>
      <c r="J111" s="65"/>
      <c r="K111" s="65"/>
    </row>
    <row r="112" spans="1:29" ht="21" customHeight="1">
      <c r="A112" s="65"/>
      <c r="B112" s="96" t="s">
        <v>183</v>
      </c>
      <c r="C112" s="97"/>
      <c r="D112" s="526" t="s">
        <v>239</v>
      </c>
      <c r="E112" s="530" t="s">
        <v>240</v>
      </c>
      <c r="F112" s="530" t="s">
        <v>241</v>
      </c>
      <c r="G112" s="96" t="s">
        <v>211</v>
      </c>
      <c r="H112" s="97"/>
      <c r="I112" s="533" t="s">
        <v>242</v>
      </c>
      <c r="J112" s="530" t="s">
        <v>243</v>
      </c>
      <c r="K112" s="530" t="s">
        <v>244</v>
      </c>
    </row>
    <row r="113" spans="1:19" ht="21" customHeight="1">
      <c r="A113" s="65"/>
      <c r="B113" s="98"/>
      <c r="C113" s="99"/>
      <c r="D113" s="576"/>
      <c r="E113" s="567"/>
      <c r="F113" s="567"/>
      <c r="G113" s="98"/>
      <c r="H113" s="99"/>
      <c r="I113" s="578"/>
      <c r="J113" s="567"/>
      <c r="K113" s="568"/>
    </row>
    <row r="114" spans="1:19" ht="15.75" customHeight="1">
      <c r="A114" s="65"/>
      <c r="B114" s="183"/>
      <c r="C114" s="184"/>
      <c r="D114" s="178"/>
      <c r="E114" s="178"/>
      <c r="F114" s="194">
        <f>IF(E114&gt;D114,D114,E114)</f>
        <v>0</v>
      </c>
      <c r="G114" s="183"/>
      <c r="H114" s="184"/>
      <c r="I114" s="178"/>
      <c r="J114" s="178"/>
      <c r="K114" s="195">
        <f>IF(J114&gt;I114,I114,J114)</f>
        <v>0</v>
      </c>
    </row>
    <row r="115" spans="1:19" ht="15.75" customHeight="1">
      <c r="A115" s="65"/>
      <c r="B115" s="183"/>
      <c r="C115" s="184"/>
      <c r="D115" s="178"/>
      <c r="E115" s="178"/>
      <c r="F115" s="194">
        <f>IF(E115&gt;D115,D115,E115)</f>
        <v>0</v>
      </c>
      <c r="G115" s="183"/>
      <c r="H115" s="184"/>
      <c r="I115" s="178"/>
      <c r="J115" s="178"/>
      <c r="K115" s="195">
        <f>IF(J115&gt;I115,I115,J115)</f>
        <v>0</v>
      </c>
    </row>
    <row r="116" spans="1:19" ht="15.75" customHeight="1">
      <c r="A116" s="65"/>
      <c r="B116" s="183"/>
      <c r="C116" s="184"/>
      <c r="D116" s="178"/>
      <c r="E116" s="178"/>
      <c r="F116" s="194">
        <f>IF(E116&gt;D116,D116,E116)</f>
        <v>0</v>
      </c>
      <c r="G116" s="183"/>
      <c r="H116" s="184"/>
      <c r="I116" s="178"/>
      <c r="J116" s="178"/>
      <c r="K116" s="195">
        <f>IF(J116&gt;I116,I116,J116)</f>
        <v>0</v>
      </c>
    </row>
    <row r="117" spans="1:19" ht="15.75" customHeight="1">
      <c r="A117" s="65"/>
      <c r="B117" s="183"/>
      <c r="C117" s="184"/>
      <c r="D117" s="178"/>
      <c r="E117" s="178"/>
      <c r="F117" s="194">
        <f>IF(E117&gt;D117,D117,E117)</f>
        <v>0</v>
      </c>
      <c r="G117" s="183"/>
      <c r="H117" s="184"/>
      <c r="I117" s="178"/>
      <c r="J117" s="178"/>
      <c r="K117" s="195">
        <f>IF(J117&gt;I117,I117,J117)</f>
        <v>0</v>
      </c>
    </row>
    <row r="118" spans="1:19" ht="15.75" customHeight="1">
      <c r="A118" s="65"/>
      <c r="B118" s="183"/>
      <c r="C118" s="184"/>
      <c r="D118" s="178"/>
      <c r="E118" s="178"/>
      <c r="F118" s="194">
        <f>IF(E118&gt;D118,D118,E118)</f>
        <v>0</v>
      </c>
      <c r="G118" s="183"/>
      <c r="H118" s="184"/>
      <c r="I118" s="178"/>
      <c r="J118" s="178"/>
      <c r="K118" s="195">
        <f>IF(J118&gt;I118,I118,J118)</f>
        <v>0</v>
      </c>
    </row>
    <row r="119" spans="1:19" ht="21" customHeight="1">
      <c r="A119" s="102"/>
      <c r="B119" s="103"/>
      <c r="C119" s="104"/>
      <c r="D119" s="196"/>
      <c r="E119" s="196"/>
      <c r="F119" s="197">
        <f>SUM(F114:F118)</f>
        <v>0</v>
      </c>
      <c r="G119" s="103"/>
      <c r="H119" s="104"/>
      <c r="I119" s="196"/>
      <c r="J119" s="196"/>
      <c r="K119" s="197">
        <f>SUM(K114:K118)</f>
        <v>0</v>
      </c>
    </row>
    <row r="120" spans="1:19" s="464" customFormat="1" ht="19.5" customHeight="1">
      <c r="A120" s="65"/>
      <c r="B120" s="65"/>
      <c r="C120" s="65"/>
      <c r="D120" s="65"/>
      <c r="E120" s="102"/>
      <c r="F120" s="102"/>
      <c r="G120" s="102"/>
      <c r="H120" s="102"/>
      <c r="I120" s="102"/>
    </row>
    <row r="121" spans="1:19" s="464" customFormat="1" ht="19.5" customHeight="1">
      <c r="A121" s="65"/>
      <c r="B121" s="116"/>
      <c r="C121" s="116"/>
      <c r="D121" s="116"/>
      <c r="E121" s="470"/>
      <c r="F121" s="470"/>
      <c r="G121" s="470"/>
      <c r="H121" s="470"/>
      <c r="I121" s="470"/>
      <c r="J121" s="102"/>
      <c r="K121" s="102"/>
      <c r="L121" s="115" t="s">
        <v>378</v>
      </c>
      <c r="M121" s="107"/>
      <c r="N121" s="102"/>
      <c r="O121" s="102"/>
      <c r="P121" s="102"/>
      <c r="Q121" s="102"/>
      <c r="R121" s="102"/>
      <c r="S121" s="65"/>
    </row>
    <row r="122" spans="1:19" s="464" customFormat="1" ht="30.75" customHeight="1">
      <c r="A122" s="108" t="s">
        <v>245</v>
      </c>
      <c r="B122" s="469" t="s">
        <v>246</v>
      </c>
      <c r="C122" s="468"/>
      <c r="D122" s="468"/>
      <c r="E122" s="462"/>
      <c r="F122" s="462"/>
      <c r="G122" s="109"/>
      <c r="H122" s="109"/>
      <c r="K122" s="102"/>
      <c r="L122" s="569">
        <f>(Q56+Q108)</f>
        <v>0</v>
      </c>
      <c r="M122" s="569"/>
      <c r="N122" s="109" t="s">
        <v>247</v>
      </c>
      <c r="O122" s="102"/>
      <c r="P122" s="102"/>
      <c r="Q122" s="102"/>
      <c r="R122" s="102"/>
      <c r="S122" s="65"/>
    </row>
    <row r="123" spans="1:19" s="464" customFormat="1" ht="30.75" customHeight="1">
      <c r="A123" s="108"/>
      <c r="B123" s="109" t="s">
        <v>248</v>
      </c>
      <c r="C123" s="468"/>
      <c r="D123" s="468"/>
      <c r="E123" s="462"/>
      <c r="F123" s="462"/>
      <c r="G123" s="109"/>
      <c r="H123" s="109"/>
      <c r="I123" s="110"/>
      <c r="J123" s="467"/>
      <c r="K123" s="102"/>
      <c r="L123" s="466" t="s">
        <v>249</v>
      </c>
      <c r="M123" s="461"/>
      <c r="N123" s="109"/>
      <c r="O123" s="102"/>
      <c r="P123" s="102"/>
      <c r="Q123" s="102"/>
      <c r="R123" s="102"/>
      <c r="S123" s="65"/>
    </row>
    <row r="124" spans="1:19" s="464" customFormat="1" ht="19.5" customHeight="1">
      <c r="A124" s="65"/>
      <c r="B124" s="65"/>
      <c r="C124" s="65"/>
      <c r="D124" s="65"/>
      <c r="E124" s="65"/>
      <c r="F124" s="65"/>
      <c r="G124" s="65"/>
      <c r="H124" s="65"/>
      <c r="I124" s="65"/>
      <c r="J124" s="65"/>
      <c r="K124" s="65"/>
      <c r="L124" s="111"/>
      <c r="M124" s="111"/>
      <c r="N124" s="65"/>
      <c r="O124" s="65"/>
      <c r="P124" s="65"/>
      <c r="Q124" s="65"/>
      <c r="R124" s="65"/>
      <c r="S124" s="65"/>
    </row>
    <row r="125" spans="1:19" ht="33.75" customHeight="1">
      <c r="A125" s="108" t="s">
        <v>250</v>
      </c>
      <c r="B125" s="112" t="s">
        <v>251</v>
      </c>
      <c r="C125" s="109"/>
      <c r="D125" s="109"/>
      <c r="E125" s="109"/>
      <c r="F125" s="109"/>
      <c r="H125" s="109"/>
      <c r="I125" s="109"/>
      <c r="J125" s="109"/>
      <c r="K125" s="460"/>
      <c r="L125" s="465" t="s">
        <v>377</v>
      </c>
      <c r="O125" s="109"/>
      <c r="P125" s="109"/>
      <c r="Q125" s="109"/>
      <c r="R125" s="109"/>
    </row>
    <row r="126" spans="1:19" ht="33.75" customHeight="1">
      <c r="A126" s="108"/>
      <c r="B126" s="109" t="s">
        <v>252</v>
      </c>
      <c r="C126" s="109"/>
      <c r="D126" s="109"/>
      <c r="F126" s="113" t="s">
        <v>253</v>
      </c>
      <c r="H126" s="109"/>
      <c r="I126" s="114">
        <f>IF(L133&lt;0,0,L133)</f>
        <v>0</v>
      </c>
      <c r="J126" s="115" t="s">
        <v>254</v>
      </c>
      <c r="L126" s="579">
        <f>I126*(F119+K119)</f>
        <v>0</v>
      </c>
      <c r="M126" s="579"/>
      <c r="N126" s="109" t="s">
        <v>247</v>
      </c>
      <c r="O126" s="109"/>
      <c r="P126" s="109"/>
      <c r="Q126" s="109"/>
      <c r="R126" s="109"/>
    </row>
    <row r="127" spans="1:19" ht="33.75" customHeight="1">
      <c r="A127" s="108"/>
      <c r="C127" s="109"/>
      <c r="D127" s="109"/>
      <c r="H127" s="65"/>
      <c r="I127" s="116" t="s">
        <v>255</v>
      </c>
      <c r="K127" s="111"/>
      <c r="L127" s="462"/>
      <c r="M127" s="461"/>
      <c r="N127" s="109"/>
      <c r="O127" s="109"/>
      <c r="P127" s="109"/>
      <c r="Q127" s="109"/>
      <c r="R127" s="109"/>
    </row>
    <row r="128" spans="1:19" s="464" customFormat="1" ht="19.5" customHeight="1">
      <c r="A128" s="65"/>
      <c r="B128" s="65"/>
      <c r="C128" s="65"/>
      <c r="D128" s="65"/>
      <c r="E128" s="65"/>
      <c r="F128" s="65"/>
      <c r="G128" s="65"/>
      <c r="H128" s="65"/>
      <c r="I128" s="65"/>
      <c r="J128" s="65"/>
      <c r="K128" s="65"/>
      <c r="O128" s="65"/>
      <c r="P128" s="65"/>
      <c r="Q128" s="65"/>
      <c r="R128" s="65"/>
      <c r="S128" s="65"/>
    </row>
    <row r="129" spans="1:23" s="464" customFormat="1" ht="19.5" customHeight="1">
      <c r="A129" s="65"/>
      <c r="B129" s="65" t="s">
        <v>256</v>
      </c>
      <c r="C129" s="65" t="s">
        <v>257</v>
      </c>
      <c r="D129" s="65"/>
      <c r="E129" s="65"/>
      <c r="F129" s="65"/>
      <c r="G129" s="65"/>
      <c r="H129" s="65"/>
      <c r="I129" s="65"/>
      <c r="J129" s="65"/>
      <c r="K129" s="65"/>
      <c r="L129" s="111"/>
      <c r="M129" s="111"/>
      <c r="N129" s="65"/>
      <c r="O129" s="65"/>
      <c r="P129" s="65"/>
      <c r="Q129" s="65"/>
      <c r="R129" s="65"/>
      <c r="S129" s="65"/>
    </row>
    <row r="130" spans="1:23" s="464" customFormat="1" ht="19.5" customHeight="1">
      <c r="A130" s="65"/>
      <c r="B130" s="65"/>
      <c r="C130" s="65"/>
      <c r="D130" s="65"/>
      <c r="E130" s="65"/>
      <c r="F130" s="65"/>
      <c r="G130" s="65"/>
      <c r="H130" s="65"/>
      <c r="I130" s="65"/>
      <c r="J130" s="65"/>
      <c r="K130" s="65"/>
      <c r="L130" s="111"/>
      <c r="M130" s="111"/>
      <c r="N130" s="65"/>
      <c r="O130" s="65"/>
      <c r="P130" s="65"/>
      <c r="Q130" s="65"/>
      <c r="R130" s="65"/>
      <c r="S130" s="65"/>
    </row>
    <row r="131" spans="1:23" s="464" customFormat="1" ht="19.5" customHeight="1">
      <c r="A131" s="65"/>
      <c r="B131" s="65" t="s">
        <v>258</v>
      </c>
      <c r="C131" s="65"/>
      <c r="D131" s="65"/>
      <c r="E131" s="65"/>
      <c r="F131" s="65"/>
      <c r="G131" s="65"/>
      <c r="H131" s="65"/>
      <c r="I131" s="65"/>
      <c r="J131" s="65"/>
      <c r="K131" s="65"/>
      <c r="L131" s="111"/>
      <c r="M131" s="111"/>
      <c r="N131" s="65"/>
      <c r="O131" s="65"/>
      <c r="P131" s="65"/>
      <c r="Q131" s="65"/>
      <c r="R131" s="65"/>
      <c r="S131" s="65"/>
    </row>
    <row r="132" spans="1:23" s="464" customFormat="1" ht="19.5" customHeight="1">
      <c r="A132" s="65"/>
      <c r="B132" s="65"/>
      <c r="C132" s="65"/>
      <c r="D132" s="65"/>
      <c r="E132" s="65"/>
      <c r="F132" s="65"/>
      <c r="G132" s="65"/>
      <c r="H132" s="65"/>
      <c r="I132" s="65"/>
      <c r="J132" s="65"/>
      <c r="K132" s="65"/>
      <c r="L132" s="116" t="s">
        <v>376</v>
      </c>
      <c r="M132" s="111"/>
      <c r="N132" s="65"/>
      <c r="O132" s="65"/>
      <c r="P132" s="65"/>
      <c r="Q132" s="65"/>
      <c r="R132" s="65"/>
      <c r="S132" s="65"/>
    </row>
    <row r="133" spans="1:23" s="464" customFormat="1" ht="19.5" customHeight="1">
      <c r="A133" s="65"/>
      <c r="B133" s="571" t="s">
        <v>259</v>
      </c>
      <c r="C133" s="571"/>
      <c r="D133" s="572" t="s">
        <v>260</v>
      </c>
      <c r="E133" s="573" t="s">
        <v>261</v>
      </c>
      <c r="F133" s="573"/>
      <c r="G133" s="573"/>
      <c r="H133" s="116"/>
      <c r="I133" s="116" t="s">
        <v>262</v>
      </c>
      <c r="K133" s="117">
        <f>E137</f>
        <v>0</v>
      </c>
      <c r="L133" s="574">
        <f>IF(K134=0,0,1-K133/K134)</f>
        <v>0</v>
      </c>
      <c r="N133" s="65"/>
      <c r="O133" s="65"/>
      <c r="P133" s="65"/>
      <c r="Q133" s="65"/>
      <c r="R133" s="65"/>
      <c r="S133" s="65"/>
    </row>
    <row r="134" spans="1:23" s="464" customFormat="1" ht="19.5" customHeight="1">
      <c r="A134" s="65"/>
      <c r="B134" s="571"/>
      <c r="C134" s="571"/>
      <c r="D134" s="572"/>
      <c r="E134" s="575" t="s">
        <v>263</v>
      </c>
      <c r="F134" s="575"/>
      <c r="G134" s="575"/>
      <c r="H134" s="116"/>
      <c r="I134" s="118" t="s">
        <v>264</v>
      </c>
      <c r="K134" s="119">
        <f>S56+S108</f>
        <v>0</v>
      </c>
      <c r="L134" s="574"/>
      <c r="N134" s="65"/>
      <c r="O134" s="65"/>
      <c r="P134" s="65"/>
      <c r="Q134" s="65"/>
      <c r="R134" s="65"/>
      <c r="S134" s="65"/>
    </row>
    <row r="135" spans="1:23" s="464" customFormat="1" ht="19.5" customHeight="1">
      <c r="A135" s="65"/>
      <c r="B135" s="65"/>
      <c r="C135" s="65"/>
      <c r="D135" s="65"/>
      <c r="E135" s="65"/>
      <c r="F135" s="65"/>
      <c r="G135" s="65"/>
      <c r="H135" s="65"/>
      <c r="I135" s="65"/>
      <c r="J135" s="65"/>
      <c r="K135" s="65"/>
      <c r="L135" s="120"/>
      <c r="M135" s="120"/>
      <c r="N135" s="65"/>
      <c r="O135" s="65"/>
      <c r="P135" s="65"/>
      <c r="Q135" s="65"/>
      <c r="R135" s="65"/>
      <c r="S135" s="65"/>
    </row>
    <row r="136" spans="1:23" ht="24" customHeight="1">
      <c r="A136" s="65"/>
      <c r="B136" s="65"/>
      <c r="C136" s="65"/>
      <c r="D136" s="65"/>
      <c r="E136" s="65"/>
      <c r="F136" s="65"/>
      <c r="G136" s="65"/>
      <c r="H136" s="65"/>
      <c r="I136" s="65"/>
      <c r="J136" s="65"/>
      <c r="K136" s="65"/>
      <c r="L136" s="120"/>
      <c r="M136" s="120"/>
      <c r="N136" s="65"/>
      <c r="O136" s="65"/>
      <c r="P136" s="65"/>
      <c r="Q136" s="65"/>
      <c r="R136" s="65"/>
      <c r="S136" s="65"/>
      <c r="T136" s="65"/>
      <c r="V136" s="63"/>
      <c r="W136" s="63"/>
    </row>
    <row r="137" spans="1:23" ht="24" customHeight="1">
      <c r="A137" s="65"/>
      <c r="B137" s="65" t="s">
        <v>265</v>
      </c>
      <c r="C137" s="65"/>
      <c r="D137" s="65"/>
      <c r="E137" s="550"/>
      <c r="F137" s="550"/>
      <c r="G137" s="65" t="s">
        <v>266</v>
      </c>
      <c r="H137" s="65"/>
      <c r="I137" s="65"/>
      <c r="J137" s="65"/>
      <c r="K137" s="65"/>
      <c r="L137" s="120"/>
      <c r="M137" s="120"/>
      <c r="N137" s="65"/>
      <c r="O137" s="65"/>
      <c r="P137" s="65"/>
      <c r="Q137" s="65"/>
      <c r="R137" s="65"/>
      <c r="S137" s="65"/>
      <c r="T137" s="65"/>
      <c r="V137" s="63"/>
      <c r="W137" s="63"/>
    </row>
    <row r="138" spans="1:23" ht="24" customHeight="1">
      <c r="A138" s="65"/>
      <c r="B138" s="65" t="s">
        <v>267</v>
      </c>
      <c r="C138" s="65"/>
      <c r="D138" s="463"/>
      <c r="E138" s="550"/>
      <c r="F138" s="550"/>
      <c r="G138" s="65" t="s">
        <v>266</v>
      </c>
      <c r="H138" s="65"/>
      <c r="I138" s="65"/>
      <c r="J138" s="65"/>
      <c r="K138" s="120"/>
      <c r="L138" s="120"/>
      <c r="M138" s="65"/>
      <c r="N138" s="65"/>
      <c r="O138" s="65"/>
      <c r="P138" s="65"/>
      <c r="Q138" s="65"/>
      <c r="R138" s="65"/>
      <c r="S138" s="65"/>
      <c r="U138" s="63"/>
      <c r="V138" s="63"/>
    </row>
    <row r="139" spans="1:23" ht="24" customHeight="1">
      <c r="A139" s="65"/>
      <c r="B139" s="65"/>
      <c r="C139" s="65"/>
      <c r="D139" s="65"/>
      <c r="E139" s="65"/>
      <c r="F139" s="65"/>
      <c r="G139" s="65"/>
      <c r="H139" s="65"/>
      <c r="I139" s="65"/>
      <c r="J139" s="65"/>
      <c r="K139" s="65"/>
      <c r="L139" s="120"/>
      <c r="M139" s="120"/>
      <c r="N139" s="65"/>
      <c r="O139" s="65"/>
      <c r="P139" s="65"/>
      <c r="Q139" s="65"/>
      <c r="R139" s="65"/>
      <c r="S139" s="65"/>
      <c r="T139" s="65"/>
      <c r="V139" s="63"/>
      <c r="W139" s="63"/>
    </row>
    <row r="140" spans="1:23" ht="24" customHeight="1">
      <c r="A140" s="65"/>
      <c r="B140" s="65" t="s">
        <v>268</v>
      </c>
      <c r="C140" s="65"/>
      <c r="D140" s="65"/>
      <c r="E140" s="65"/>
      <c r="F140" s="65"/>
      <c r="G140" s="65"/>
      <c r="H140" s="65"/>
      <c r="I140" s="65"/>
      <c r="J140" s="65"/>
      <c r="K140" s="65"/>
      <c r="L140" s="120"/>
      <c r="M140" s="120"/>
      <c r="N140" s="65"/>
      <c r="O140" s="65"/>
      <c r="P140" s="65"/>
      <c r="Q140" s="65"/>
      <c r="R140" s="65"/>
      <c r="S140" s="65"/>
      <c r="T140" s="65"/>
      <c r="V140" s="63"/>
      <c r="W140" s="63"/>
    </row>
    <row r="141" spans="1:23" ht="24" customHeight="1">
      <c r="A141" s="65"/>
      <c r="B141" s="65" t="s">
        <v>269</v>
      </c>
      <c r="C141" s="65"/>
      <c r="D141" s="65"/>
      <c r="E141" s="65"/>
      <c r="F141" s="65"/>
      <c r="G141" s="65"/>
      <c r="H141" s="65"/>
      <c r="I141" s="65"/>
      <c r="J141" s="65"/>
      <c r="K141" s="65"/>
      <c r="L141" s="120"/>
      <c r="M141" s="120"/>
      <c r="N141" s="65"/>
      <c r="O141" s="65"/>
      <c r="P141" s="65"/>
      <c r="Q141" s="65"/>
      <c r="R141" s="65"/>
      <c r="S141" s="65"/>
      <c r="T141" s="65"/>
      <c r="V141" s="63"/>
      <c r="W141" s="63"/>
    </row>
    <row r="142" spans="1:23" ht="24" customHeight="1">
      <c r="A142" s="65"/>
      <c r="B142" s="65"/>
      <c r="C142" s="65"/>
      <c r="D142" s="65"/>
      <c r="E142" s="65"/>
      <c r="F142" s="65"/>
      <c r="G142" s="65"/>
      <c r="H142" s="65"/>
      <c r="I142" s="65"/>
      <c r="J142" s="65"/>
      <c r="K142" s="65"/>
      <c r="L142" s="111"/>
      <c r="M142" s="111"/>
      <c r="N142" s="65"/>
      <c r="O142" s="65"/>
      <c r="P142" s="65"/>
      <c r="Q142" s="65"/>
      <c r="R142" s="65"/>
      <c r="S142" s="65"/>
      <c r="T142" s="65"/>
    </row>
    <row r="143" spans="1:23" ht="33.75" customHeight="1">
      <c r="A143" s="108"/>
      <c r="B143" s="109"/>
      <c r="C143" s="109"/>
      <c r="D143" s="109"/>
      <c r="E143" s="109"/>
      <c r="F143" s="109"/>
      <c r="G143" s="109"/>
      <c r="H143" s="109"/>
      <c r="I143" s="109"/>
      <c r="J143" s="109"/>
      <c r="K143" s="460"/>
      <c r="L143" s="462"/>
      <c r="M143" s="461"/>
      <c r="N143" s="109"/>
      <c r="O143" s="109"/>
      <c r="P143" s="109"/>
      <c r="Q143" s="109"/>
      <c r="R143" s="109"/>
    </row>
    <row r="144" spans="1:23" ht="25.5" customHeight="1" thickBot="1">
      <c r="A144" s="108"/>
      <c r="B144" s="109" t="s">
        <v>270</v>
      </c>
      <c r="C144" s="109"/>
      <c r="D144" s="109"/>
      <c r="E144" s="109"/>
      <c r="F144" s="109"/>
      <c r="G144" s="109"/>
      <c r="H144" s="109"/>
      <c r="I144" s="109"/>
      <c r="J144" s="109"/>
      <c r="K144" s="109"/>
      <c r="L144" s="460"/>
      <c r="M144" s="460"/>
      <c r="N144" s="109"/>
      <c r="O144" s="109"/>
      <c r="P144" s="109"/>
      <c r="Q144" s="109"/>
      <c r="R144" s="109"/>
    </row>
    <row r="145" spans="1:19" ht="25.5" customHeight="1" thickBot="1">
      <c r="A145" s="108"/>
      <c r="B145" s="551" t="s">
        <v>271</v>
      </c>
      <c r="C145" s="552"/>
      <c r="D145" s="552"/>
      <c r="E145" s="552"/>
      <c r="F145" s="552"/>
      <c r="G145" s="553"/>
      <c r="H145" s="553"/>
      <c r="I145" s="553"/>
      <c r="J145" s="553"/>
      <c r="K145" s="553"/>
      <c r="L145" s="553"/>
      <c r="M145" s="554"/>
      <c r="N145" s="460"/>
      <c r="O145" s="460"/>
      <c r="P145" s="109"/>
      <c r="Q145" s="109"/>
      <c r="R145" s="109"/>
      <c r="S145" s="109"/>
    </row>
    <row r="146" spans="1:19" ht="25.5" customHeight="1">
      <c r="A146" s="108"/>
      <c r="B146" s="555"/>
      <c r="C146" s="556"/>
      <c r="D146" s="556"/>
      <c r="E146" s="556"/>
      <c r="F146" s="556"/>
      <c r="G146" s="557"/>
      <c r="H146" s="557"/>
      <c r="I146" s="557"/>
      <c r="J146" s="557"/>
      <c r="K146" s="557"/>
      <c r="L146" s="557"/>
      <c r="M146" s="558"/>
      <c r="N146" s="460"/>
      <c r="O146" s="460"/>
      <c r="P146" s="109"/>
      <c r="Q146" s="109"/>
      <c r="R146" s="109"/>
      <c r="S146" s="109"/>
    </row>
    <row r="147" spans="1:19" ht="25.5" customHeight="1">
      <c r="A147" s="108"/>
      <c r="B147" s="559"/>
      <c r="C147" s="560"/>
      <c r="D147" s="560"/>
      <c r="E147" s="560"/>
      <c r="F147" s="560"/>
      <c r="G147" s="561"/>
      <c r="H147" s="561"/>
      <c r="I147" s="561"/>
      <c r="J147" s="561"/>
      <c r="K147" s="561"/>
      <c r="L147" s="561"/>
      <c r="M147" s="562"/>
      <c r="N147" s="460"/>
      <c r="O147" s="460"/>
      <c r="P147" s="109"/>
      <c r="Q147" s="109"/>
      <c r="R147" s="109"/>
      <c r="S147" s="109"/>
    </row>
    <row r="148" spans="1:19" ht="25.5" customHeight="1">
      <c r="A148" s="108"/>
      <c r="B148" s="559"/>
      <c r="C148" s="560"/>
      <c r="D148" s="560"/>
      <c r="E148" s="560"/>
      <c r="F148" s="560"/>
      <c r="G148" s="561"/>
      <c r="H148" s="561"/>
      <c r="I148" s="561"/>
      <c r="J148" s="561"/>
      <c r="K148" s="561"/>
      <c r="L148" s="561"/>
      <c r="M148" s="562"/>
      <c r="N148" s="460"/>
      <c r="O148" s="460"/>
      <c r="P148" s="109"/>
      <c r="Q148" s="109"/>
      <c r="R148" s="109"/>
      <c r="S148" s="109"/>
    </row>
    <row r="149" spans="1:19" ht="25.5" customHeight="1">
      <c r="A149" s="108"/>
      <c r="B149" s="563"/>
      <c r="C149" s="561"/>
      <c r="D149" s="561"/>
      <c r="E149" s="561"/>
      <c r="F149" s="561"/>
      <c r="G149" s="561"/>
      <c r="H149" s="561"/>
      <c r="I149" s="561"/>
      <c r="J149" s="561"/>
      <c r="K149" s="561"/>
      <c r="L149" s="561"/>
      <c r="M149" s="562"/>
      <c r="N149" s="460"/>
      <c r="O149" s="460"/>
      <c r="P149" s="109"/>
      <c r="Q149" s="109"/>
      <c r="R149" s="109"/>
      <c r="S149" s="109"/>
    </row>
    <row r="150" spans="1:19" ht="25.5" customHeight="1">
      <c r="A150" s="108"/>
      <c r="B150" s="563"/>
      <c r="C150" s="561"/>
      <c r="D150" s="561"/>
      <c r="E150" s="561"/>
      <c r="F150" s="561"/>
      <c r="G150" s="561"/>
      <c r="H150" s="561"/>
      <c r="I150" s="561"/>
      <c r="J150" s="561"/>
      <c r="K150" s="561"/>
      <c r="L150" s="561"/>
      <c r="M150" s="562"/>
      <c r="N150" s="460"/>
      <c r="O150" s="460"/>
      <c r="P150" s="109"/>
      <c r="Q150" s="109"/>
      <c r="R150" s="109"/>
      <c r="S150" s="109"/>
    </row>
    <row r="151" spans="1:19" ht="25.5" customHeight="1">
      <c r="A151" s="108"/>
      <c r="B151" s="563"/>
      <c r="C151" s="561"/>
      <c r="D151" s="561"/>
      <c r="E151" s="561"/>
      <c r="F151" s="561"/>
      <c r="G151" s="561"/>
      <c r="H151" s="561"/>
      <c r="I151" s="561"/>
      <c r="J151" s="561"/>
      <c r="K151" s="561"/>
      <c r="L151" s="561"/>
      <c r="M151" s="562"/>
      <c r="N151" s="460"/>
      <c r="O151" s="460"/>
      <c r="P151" s="109"/>
      <c r="Q151" s="109"/>
      <c r="R151" s="109"/>
      <c r="S151" s="109"/>
    </row>
    <row r="152" spans="1:19" ht="25.5" customHeight="1">
      <c r="A152" s="108"/>
      <c r="B152" s="563"/>
      <c r="C152" s="561"/>
      <c r="D152" s="561"/>
      <c r="E152" s="561"/>
      <c r="F152" s="561"/>
      <c r="G152" s="561"/>
      <c r="H152" s="561"/>
      <c r="I152" s="561"/>
      <c r="J152" s="561"/>
      <c r="K152" s="561"/>
      <c r="L152" s="561"/>
      <c r="M152" s="562"/>
      <c r="N152" s="460"/>
      <c r="O152" s="460"/>
      <c r="P152" s="109"/>
      <c r="Q152" s="109"/>
      <c r="R152" s="109"/>
      <c r="S152" s="109"/>
    </row>
    <row r="153" spans="1:19" ht="25.5" customHeight="1" thickBot="1">
      <c r="A153" s="108"/>
      <c r="B153" s="564"/>
      <c r="C153" s="565"/>
      <c r="D153" s="565"/>
      <c r="E153" s="565"/>
      <c r="F153" s="565"/>
      <c r="G153" s="565"/>
      <c r="H153" s="565"/>
      <c r="I153" s="565"/>
      <c r="J153" s="565"/>
      <c r="K153" s="565"/>
      <c r="L153" s="565"/>
      <c r="M153" s="566"/>
      <c r="N153" s="460"/>
      <c r="O153" s="460"/>
      <c r="P153" s="109"/>
      <c r="Q153" s="109"/>
      <c r="R153" s="109"/>
      <c r="S153" s="109"/>
    </row>
    <row r="154" spans="1:19">
      <c r="A154" s="121"/>
      <c r="M154" s="63"/>
      <c r="N154" s="63"/>
      <c r="O154" s="63"/>
    </row>
    <row r="155" spans="1:19">
      <c r="A155" s="121"/>
      <c r="M155" s="63"/>
      <c r="N155" s="63"/>
      <c r="O155" s="63"/>
    </row>
    <row r="156" spans="1:19">
      <c r="A156" s="121"/>
      <c r="M156" s="63"/>
      <c r="N156" s="63"/>
      <c r="O156" s="63"/>
    </row>
  </sheetData>
  <mergeCells count="145">
    <mergeCell ref="E137:F137"/>
    <mergeCell ref="E138:F138"/>
    <mergeCell ref="B145:M145"/>
    <mergeCell ref="B146:M153"/>
    <mergeCell ref="J112:J113"/>
    <mergeCell ref="K112:K113"/>
    <mergeCell ref="L122:M122"/>
    <mergeCell ref="L126:M126"/>
    <mergeCell ref="B133:C134"/>
    <mergeCell ref="D133:D134"/>
    <mergeCell ref="E133:G133"/>
    <mergeCell ref="L133:L134"/>
    <mergeCell ref="E134:G134"/>
    <mergeCell ref="B107:C107"/>
    <mergeCell ref="B108:D108"/>
    <mergeCell ref="D112:D113"/>
    <mergeCell ref="E112:E113"/>
    <mergeCell ref="F112:F113"/>
    <mergeCell ref="I112:I113"/>
    <mergeCell ref="B101:C101"/>
    <mergeCell ref="B102:C102"/>
    <mergeCell ref="B103:C103"/>
    <mergeCell ref="B104:C104"/>
    <mergeCell ref="B105:C105"/>
    <mergeCell ref="B106:C106"/>
    <mergeCell ref="B95:C95"/>
    <mergeCell ref="B96:C96"/>
    <mergeCell ref="B97:C97"/>
    <mergeCell ref="B98:C98"/>
    <mergeCell ref="B99:C99"/>
    <mergeCell ref="B100:C100"/>
    <mergeCell ref="B89:C89"/>
    <mergeCell ref="B90:C90"/>
    <mergeCell ref="B91:C91"/>
    <mergeCell ref="B92:C92"/>
    <mergeCell ref="B93:C93"/>
    <mergeCell ref="B94:C94"/>
    <mergeCell ref="B83:C83"/>
    <mergeCell ref="B84:C84"/>
    <mergeCell ref="B85:C85"/>
    <mergeCell ref="B86:C86"/>
    <mergeCell ref="B87:C87"/>
    <mergeCell ref="B88:C88"/>
    <mergeCell ref="B77:C77"/>
    <mergeCell ref="B78:C78"/>
    <mergeCell ref="B79:C79"/>
    <mergeCell ref="B80:C80"/>
    <mergeCell ref="B81:C81"/>
    <mergeCell ref="B82:C82"/>
    <mergeCell ref="B71:C71"/>
    <mergeCell ref="B72:C72"/>
    <mergeCell ref="B73:C73"/>
    <mergeCell ref="B74:C74"/>
    <mergeCell ref="B75:C75"/>
    <mergeCell ref="B76:C76"/>
    <mergeCell ref="B65:C65"/>
    <mergeCell ref="B66:C66"/>
    <mergeCell ref="B67:C67"/>
    <mergeCell ref="B68:C68"/>
    <mergeCell ref="B69:C69"/>
    <mergeCell ref="B70:C70"/>
    <mergeCell ref="Q60:Q61"/>
    <mergeCell ref="R60:R61"/>
    <mergeCell ref="S60:S61"/>
    <mergeCell ref="B62:C62"/>
    <mergeCell ref="B63:C63"/>
    <mergeCell ref="B64:C64"/>
    <mergeCell ref="K60:K61"/>
    <mergeCell ref="L60:L61"/>
    <mergeCell ref="M60:M61"/>
    <mergeCell ref="N60:N61"/>
    <mergeCell ref="O60:O61"/>
    <mergeCell ref="P60:P61"/>
    <mergeCell ref="E60:E61"/>
    <mergeCell ref="F60:F61"/>
    <mergeCell ref="G60:G61"/>
    <mergeCell ref="H60:H61"/>
    <mergeCell ref="I60:I61"/>
    <mergeCell ref="J60:J61"/>
    <mergeCell ref="B53:D53"/>
    <mergeCell ref="B54:D54"/>
    <mergeCell ref="B55:D55"/>
    <mergeCell ref="B56:D56"/>
    <mergeCell ref="B60:C61"/>
    <mergeCell ref="D60:D61"/>
    <mergeCell ref="B47:D47"/>
    <mergeCell ref="B48:D48"/>
    <mergeCell ref="B49:D49"/>
    <mergeCell ref="B50:D50"/>
    <mergeCell ref="B51:D51"/>
    <mergeCell ref="B52:D52"/>
    <mergeCell ref="B41:D41"/>
    <mergeCell ref="B42:D42"/>
    <mergeCell ref="B43:D43"/>
    <mergeCell ref="B44:D44"/>
    <mergeCell ref="B45:D45"/>
    <mergeCell ref="B46:D46"/>
    <mergeCell ref="B35:D35"/>
    <mergeCell ref="B36:D36"/>
    <mergeCell ref="B37:D37"/>
    <mergeCell ref="B38:D38"/>
    <mergeCell ref="B39:D39"/>
    <mergeCell ref="B40:D40"/>
    <mergeCell ref="B29:D29"/>
    <mergeCell ref="B30:D30"/>
    <mergeCell ref="B31:D31"/>
    <mergeCell ref="B32:D32"/>
    <mergeCell ref="B33:D33"/>
    <mergeCell ref="B34:D34"/>
    <mergeCell ref="B23:D23"/>
    <mergeCell ref="B24:D24"/>
    <mergeCell ref="B25:D25"/>
    <mergeCell ref="B26:D26"/>
    <mergeCell ref="B27:D27"/>
    <mergeCell ref="B28:D28"/>
    <mergeCell ref="B17:D17"/>
    <mergeCell ref="B18:D18"/>
    <mergeCell ref="B19:D19"/>
    <mergeCell ref="B20:D20"/>
    <mergeCell ref="B21:D21"/>
    <mergeCell ref="B22:D22"/>
    <mergeCell ref="B11:D11"/>
    <mergeCell ref="B12:D12"/>
    <mergeCell ref="B13:D13"/>
    <mergeCell ref="B14:D14"/>
    <mergeCell ref="B15:D15"/>
    <mergeCell ref="B16:D16"/>
    <mergeCell ref="R8:R9"/>
    <mergeCell ref="S8:S9"/>
    <mergeCell ref="B10:D10"/>
    <mergeCell ref="I8:I9"/>
    <mergeCell ref="J8:J9"/>
    <mergeCell ref="K8:K9"/>
    <mergeCell ref="L8:L9"/>
    <mergeCell ref="M8:M9"/>
    <mergeCell ref="N8:N9"/>
    <mergeCell ref="A1:G1"/>
    <mergeCell ref="B8:D9"/>
    <mergeCell ref="E8:E9"/>
    <mergeCell ref="F8:F9"/>
    <mergeCell ref="G8:G9"/>
    <mergeCell ref="H8:H9"/>
    <mergeCell ref="O8:O9"/>
    <mergeCell ref="P8:P9"/>
    <mergeCell ref="Q8:Q9"/>
  </mergeCells>
  <phoneticPr fontId="1"/>
  <printOptions horizontalCentered="1"/>
  <pageMargins left="0.39370078740157483" right="0.39370078740157483" top="0.39370078740157483" bottom="0.31496062992125984" header="0.23622047244094491" footer="0.19685039370078741"/>
  <pageSetup paperSize="9" scale="52" fitToHeight="0" orientation="landscape" r:id="rId1"/>
  <headerFooter alignWithMargins="0">
    <oddFooter>&amp;R&amp;A</oddFooter>
  </headerFooter>
  <rowBreaks count="2" manualBreakCount="2">
    <brk id="57" max="18" man="1"/>
    <brk id="109"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4C8B0-85ED-4786-ACCE-6CD69CF25696}">
  <sheetPr>
    <tabColor rgb="FFFFFF00"/>
    <pageSetUpPr fitToPage="1"/>
  </sheetPr>
  <dimension ref="A1:F31"/>
  <sheetViews>
    <sheetView view="pageBreakPreview" topLeftCell="A6" zoomScaleNormal="100" zoomScaleSheetLayoutView="100" workbookViewId="0">
      <selection activeCell="F17" sqref="F17"/>
    </sheetView>
  </sheetViews>
  <sheetFormatPr defaultColWidth="9" defaultRowHeight="13"/>
  <cols>
    <col min="1" max="1" width="10.6328125" style="4" customWidth="1"/>
    <col min="2" max="2" width="8.08984375" style="4" customWidth="1"/>
    <col min="3" max="3" width="18.90625" style="4" customWidth="1"/>
    <col min="4" max="6" width="14.6328125" style="4" customWidth="1"/>
    <col min="7" max="7" width="17.453125" style="4" customWidth="1"/>
    <col min="8" max="16384" width="9" style="4"/>
  </cols>
  <sheetData>
    <row r="1" spans="1:6" ht="19">
      <c r="A1" s="1" t="s">
        <v>4</v>
      </c>
      <c r="B1" s="2"/>
      <c r="C1" s="2"/>
      <c r="D1" s="3"/>
      <c r="E1" s="3"/>
      <c r="F1" s="3"/>
    </row>
    <row r="2" spans="1:6" ht="14">
      <c r="A2" s="1" t="s">
        <v>5</v>
      </c>
      <c r="B2" s="5"/>
      <c r="C2" s="5"/>
      <c r="D2" s="5"/>
      <c r="E2" s="5"/>
      <c r="F2" s="5"/>
    </row>
    <row r="3" spans="1:6" ht="14">
      <c r="A3" s="1"/>
      <c r="B3" s="5"/>
      <c r="C3" s="5"/>
      <c r="D3" s="5"/>
      <c r="E3" s="5"/>
      <c r="F3" s="5"/>
    </row>
    <row r="4" spans="1:6" ht="14">
      <c r="A4" s="5" t="s">
        <v>6</v>
      </c>
    </row>
    <row r="5" spans="1:6" ht="14">
      <c r="A5" s="5" t="s">
        <v>7</v>
      </c>
    </row>
    <row r="6" spans="1:6" ht="13.5" thickBot="1">
      <c r="D6" s="6"/>
      <c r="F6" s="4" t="s">
        <v>123</v>
      </c>
    </row>
    <row r="7" spans="1:6" ht="13.5" customHeight="1">
      <c r="A7" s="580" t="s">
        <v>1</v>
      </c>
      <c r="B7" s="581"/>
      <c r="C7" s="581" t="s">
        <v>8</v>
      </c>
      <c r="D7" s="586" t="s">
        <v>9</v>
      </c>
      <c r="E7" s="586"/>
      <c r="F7" s="587"/>
    </row>
    <row r="8" spans="1:6">
      <c r="A8" s="582"/>
      <c r="B8" s="583"/>
      <c r="C8" s="583"/>
      <c r="D8" s="588"/>
      <c r="E8" s="588"/>
      <c r="F8" s="589"/>
    </row>
    <row r="9" spans="1:6">
      <c r="A9" s="582"/>
      <c r="B9" s="583"/>
      <c r="C9" s="583"/>
      <c r="D9" s="588"/>
      <c r="E9" s="588"/>
      <c r="F9" s="589"/>
    </row>
    <row r="10" spans="1:6" ht="13.5" thickBot="1">
      <c r="A10" s="584"/>
      <c r="B10" s="585"/>
      <c r="C10" s="585"/>
      <c r="D10" s="397" t="s">
        <v>335</v>
      </c>
      <c r="E10" s="398" t="s">
        <v>330</v>
      </c>
      <c r="F10" s="399" t="s">
        <v>336</v>
      </c>
    </row>
    <row r="11" spans="1:6" ht="14.5" thickTop="1">
      <c r="A11" s="590"/>
      <c r="B11" s="591"/>
      <c r="C11" s="7"/>
      <c r="D11" s="8"/>
      <c r="E11" s="9"/>
      <c r="F11" s="198"/>
    </row>
    <row r="12" spans="1:6" ht="14">
      <c r="A12" s="592"/>
      <c r="B12" s="593"/>
      <c r="C12" s="10"/>
      <c r="D12" s="11"/>
      <c r="E12" s="12"/>
      <c r="F12" s="199"/>
    </row>
    <row r="13" spans="1:6" ht="14">
      <c r="A13" s="592"/>
      <c r="B13" s="593"/>
      <c r="C13" s="10"/>
      <c r="D13" s="11"/>
      <c r="E13" s="12"/>
      <c r="F13" s="199"/>
    </row>
    <row r="14" spans="1:6" ht="14">
      <c r="A14" s="592"/>
      <c r="B14" s="593"/>
      <c r="C14" s="10"/>
      <c r="D14" s="11"/>
      <c r="E14" s="12"/>
      <c r="F14" s="199"/>
    </row>
    <row r="15" spans="1:6" ht="14">
      <c r="A15" s="592"/>
      <c r="B15" s="593"/>
      <c r="C15" s="10"/>
      <c r="D15" s="11"/>
      <c r="E15" s="12"/>
      <c r="F15" s="199"/>
    </row>
    <row r="16" spans="1:6" ht="14">
      <c r="A16" s="592"/>
      <c r="B16" s="593"/>
      <c r="C16" s="10"/>
      <c r="D16" s="11"/>
      <c r="E16" s="12"/>
      <c r="F16" s="199"/>
    </row>
    <row r="17" spans="1:6" ht="14">
      <c r="A17" s="592"/>
      <c r="B17" s="593"/>
      <c r="C17" s="10"/>
      <c r="D17" s="11"/>
      <c r="E17" s="12"/>
      <c r="F17" s="199"/>
    </row>
    <row r="18" spans="1:6" ht="14">
      <c r="A18" s="592"/>
      <c r="B18" s="593"/>
      <c r="C18" s="10"/>
      <c r="D18" s="11"/>
      <c r="E18" s="12"/>
      <c r="F18" s="199"/>
    </row>
    <row r="19" spans="1:6" ht="14">
      <c r="A19" s="592"/>
      <c r="B19" s="593"/>
      <c r="C19" s="10"/>
      <c r="D19" s="11"/>
      <c r="E19" s="12"/>
      <c r="F19" s="199"/>
    </row>
    <row r="20" spans="1:6" ht="14">
      <c r="A20" s="592"/>
      <c r="B20" s="593"/>
      <c r="C20" s="10"/>
      <c r="D20" s="11"/>
      <c r="E20" s="12"/>
      <c r="F20" s="199"/>
    </row>
    <row r="21" spans="1:6" ht="14">
      <c r="A21" s="592"/>
      <c r="B21" s="593"/>
      <c r="C21" s="10"/>
      <c r="D21" s="11"/>
      <c r="E21" s="12"/>
      <c r="F21" s="199"/>
    </row>
    <row r="22" spans="1:6" ht="14">
      <c r="A22" s="592"/>
      <c r="B22" s="593"/>
      <c r="C22" s="10"/>
      <c r="D22" s="11"/>
      <c r="E22" s="12"/>
      <c r="F22" s="199"/>
    </row>
    <row r="23" spans="1:6" ht="14">
      <c r="A23" s="592"/>
      <c r="B23" s="593"/>
      <c r="C23" s="10"/>
      <c r="D23" s="11"/>
      <c r="E23" s="12"/>
      <c r="F23" s="199"/>
    </row>
    <row r="24" spans="1:6" ht="14">
      <c r="A24" s="592"/>
      <c r="B24" s="593"/>
      <c r="C24" s="10"/>
      <c r="D24" s="11"/>
      <c r="E24" s="12"/>
      <c r="F24" s="199"/>
    </row>
    <row r="25" spans="1:6" ht="14">
      <c r="A25" s="592"/>
      <c r="B25" s="593"/>
      <c r="C25" s="10"/>
      <c r="D25" s="11"/>
      <c r="E25" s="12"/>
      <c r="F25" s="199"/>
    </row>
    <row r="26" spans="1:6" ht="14">
      <c r="A26" s="592"/>
      <c r="B26" s="593"/>
      <c r="C26" s="10"/>
      <c r="D26" s="11"/>
      <c r="E26" s="12"/>
      <c r="F26" s="199"/>
    </row>
    <row r="27" spans="1:6" ht="14.5" thickBot="1">
      <c r="A27" s="594"/>
      <c r="B27" s="595"/>
      <c r="C27" s="13" t="s">
        <v>10</v>
      </c>
      <c r="D27" s="14">
        <f>SUM(D11:D26)</f>
        <v>0</v>
      </c>
      <c r="E27" s="14">
        <f>SUM(E11:E26)</f>
        <v>0</v>
      </c>
      <c r="F27" s="15">
        <f>SUM(F11:F26)</f>
        <v>0</v>
      </c>
    </row>
    <row r="28" spans="1:6" ht="7.5" customHeight="1">
      <c r="A28" s="16"/>
      <c r="B28" s="16"/>
      <c r="C28" s="17"/>
      <c r="D28" s="17"/>
      <c r="E28" s="18"/>
    </row>
    <row r="29" spans="1:6">
      <c r="A29" s="49" t="s">
        <v>11</v>
      </c>
      <c r="B29" s="49"/>
      <c r="C29" s="49"/>
      <c r="D29" s="49"/>
      <c r="E29" s="49"/>
      <c r="F29" s="49"/>
    </row>
    <row r="30" spans="1:6">
      <c r="A30" s="49" t="s">
        <v>12</v>
      </c>
      <c r="B30" s="49"/>
      <c r="C30" s="49"/>
      <c r="D30" s="49"/>
      <c r="E30" s="49"/>
      <c r="F30" s="49"/>
    </row>
    <row r="31" spans="1:6">
      <c r="A31" s="49" t="s">
        <v>99</v>
      </c>
      <c r="B31" s="49"/>
      <c r="C31" s="49"/>
      <c r="D31" s="49"/>
      <c r="E31" s="49"/>
      <c r="F31" s="49"/>
    </row>
  </sheetData>
  <mergeCells count="4">
    <mergeCell ref="A7:B10"/>
    <mergeCell ref="C7:C10"/>
    <mergeCell ref="D7:F9"/>
    <mergeCell ref="A11:B27"/>
  </mergeCells>
  <phoneticPr fontId="1"/>
  <pageMargins left="0.7" right="0.7" top="0.75" bottom="0.75"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19F7D-8BEF-4476-AE95-BAD502A15CDA}">
  <sheetPr>
    <tabColor rgb="FFFFFF00"/>
  </sheetPr>
  <dimension ref="A1:N111"/>
  <sheetViews>
    <sheetView view="pageBreakPreview" zoomScale="80" zoomScaleNormal="100" zoomScaleSheetLayoutView="80" workbookViewId="0"/>
  </sheetViews>
  <sheetFormatPr defaultColWidth="9" defaultRowHeight="12"/>
  <cols>
    <col min="1" max="1" width="3.90625" style="207" customWidth="1"/>
    <col min="2" max="2" width="14.90625" style="207" customWidth="1"/>
    <col min="3" max="7" width="14.36328125" style="207" customWidth="1"/>
    <col min="8" max="8" width="17" style="207" customWidth="1"/>
    <col min="9" max="10" width="14.36328125" style="207" customWidth="1"/>
    <col min="11" max="11" width="15.453125" style="207" customWidth="1"/>
    <col min="12" max="13" width="14.36328125" style="207" customWidth="1"/>
    <col min="14" max="16384" width="9" style="207"/>
  </cols>
  <sheetData>
    <row r="1" spans="1:14" s="201" customFormat="1" ht="14">
      <c r="A1" s="201" t="s">
        <v>13</v>
      </c>
      <c r="I1" s="202" t="s">
        <v>2</v>
      </c>
      <c r="J1" s="255"/>
    </row>
    <row r="2" spans="1:14" s="201" customFormat="1" ht="14">
      <c r="A2" s="200" t="s">
        <v>14</v>
      </c>
    </row>
    <row r="3" spans="1:14" s="201" customFormat="1" ht="14">
      <c r="A3" s="200"/>
      <c r="I3" s="205"/>
      <c r="J3" s="373"/>
    </row>
    <row r="4" spans="1:14" s="201" customFormat="1" ht="14">
      <c r="A4" s="200"/>
      <c r="J4" s="374"/>
    </row>
    <row r="5" spans="1:14" s="201" customFormat="1" ht="14">
      <c r="A5" s="200"/>
      <c r="B5" s="202" t="s">
        <v>15</v>
      </c>
      <c r="C5" s="255"/>
    </row>
    <row r="6" spans="1:14" s="201" customFormat="1" ht="14">
      <c r="A6" s="200"/>
      <c r="B6" s="205"/>
      <c r="C6" s="205"/>
      <c r="I6" s="205"/>
      <c r="J6" s="373"/>
    </row>
    <row r="7" spans="1:14" ht="14">
      <c r="J7" s="374" t="s">
        <v>0</v>
      </c>
    </row>
    <row r="8" spans="1:14" ht="84" customHeight="1">
      <c r="B8" s="209" t="s">
        <v>16</v>
      </c>
      <c r="C8" s="210" t="s">
        <v>304</v>
      </c>
      <c r="D8" s="209" t="s">
        <v>17</v>
      </c>
      <c r="E8" s="211" t="s">
        <v>107</v>
      </c>
      <c r="F8" s="212"/>
      <c r="G8" s="213"/>
      <c r="H8" s="212"/>
      <c r="I8" s="212"/>
      <c r="J8" s="212"/>
    </row>
    <row r="9" spans="1:14" ht="19.5" customHeight="1">
      <c r="B9" s="256"/>
      <c r="C9" s="257"/>
      <c r="D9" s="214">
        <f>IF(B9-C9&lt;D22,B9-C9,D22)</f>
        <v>0</v>
      </c>
      <c r="E9" s="215"/>
      <c r="F9" s="212"/>
      <c r="G9" s="212"/>
      <c r="H9" s="212"/>
      <c r="I9" s="212"/>
      <c r="J9" s="212"/>
    </row>
    <row r="10" spans="1:14">
      <c r="B10" s="212"/>
      <c r="C10" s="212"/>
      <c r="D10" s="212"/>
      <c r="E10" s="212"/>
      <c r="F10" s="212"/>
      <c r="G10" s="212"/>
      <c r="H10" s="212"/>
      <c r="I10" s="212"/>
      <c r="J10" s="212"/>
    </row>
    <row r="11" spans="1:14" ht="12.5" thickBot="1">
      <c r="B11" s="212"/>
      <c r="C11" s="212"/>
      <c r="D11" s="212"/>
      <c r="E11" s="212"/>
      <c r="F11" s="212"/>
      <c r="G11" s="212"/>
      <c r="H11" s="212"/>
      <c r="I11" s="212"/>
      <c r="J11" s="212"/>
    </row>
    <row r="12" spans="1:14" ht="99" customHeight="1" thickTop="1">
      <c r="B12" s="209" t="s">
        <v>18</v>
      </c>
      <c r="C12" s="209" t="s">
        <v>305</v>
      </c>
      <c r="D12" s="209" t="s">
        <v>306</v>
      </c>
      <c r="E12" s="209" t="s">
        <v>108</v>
      </c>
      <c r="F12" s="596" t="s">
        <v>307</v>
      </c>
      <c r="G12" s="597"/>
      <c r="H12" s="216" t="s">
        <v>19</v>
      </c>
      <c r="I12" s="213" t="s">
        <v>308</v>
      </c>
      <c r="J12" s="375" t="s">
        <v>20</v>
      </c>
      <c r="N12" s="376"/>
    </row>
    <row r="13" spans="1:14" ht="18.75" customHeight="1" thickBot="1">
      <c r="B13" s="256"/>
      <c r="C13" s="256"/>
      <c r="D13" s="258"/>
      <c r="E13" s="217">
        <f>+B13-C13-D13</f>
        <v>0</v>
      </c>
      <c r="F13" s="215"/>
      <c r="G13" s="215"/>
      <c r="H13" s="218" t="e">
        <f>IF(E13&gt;=E17,(E19+(E13-E19)*I22/H22+D13),E13+D13)</f>
        <v>#DIV/0!</v>
      </c>
      <c r="I13" s="219"/>
      <c r="J13" s="377" t="e">
        <f>IF(D9+H13&gt;D22+E22,D22+E22,D9+H13)</f>
        <v>#DIV/0!</v>
      </c>
    </row>
    <row r="14" spans="1:14">
      <c r="B14" s="212"/>
      <c r="C14" s="212"/>
      <c r="D14" s="212"/>
      <c r="E14" s="212"/>
      <c r="F14" s="212"/>
      <c r="G14" s="212"/>
      <c r="H14" s="212"/>
      <c r="I14" s="212"/>
      <c r="J14" s="212"/>
    </row>
    <row r="15" spans="1:14" ht="13">
      <c r="B15" s="212"/>
      <c r="C15" s="212"/>
      <c r="D15" s="212"/>
      <c r="E15" s="212"/>
      <c r="F15" s="212"/>
      <c r="G15" s="221"/>
      <c r="H15" s="212"/>
      <c r="I15" s="212"/>
      <c r="J15" s="378"/>
      <c r="K15" s="225"/>
    </row>
    <row r="16" spans="1:14" ht="96" customHeight="1">
      <c r="B16" s="212"/>
      <c r="C16" s="212"/>
      <c r="D16" s="209" t="s">
        <v>21</v>
      </c>
      <c r="E16" s="209" t="s">
        <v>309</v>
      </c>
      <c r="F16" s="598" t="s">
        <v>310</v>
      </c>
      <c r="G16" s="599"/>
      <c r="H16" s="221"/>
      <c r="I16" s="212"/>
      <c r="J16" s="212"/>
      <c r="K16" s="225"/>
    </row>
    <row r="17" spans="1:12" ht="26.25" customHeight="1">
      <c r="B17" s="212"/>
      <c r="C17" s="212"/>
      <c r="D17" s="256"/>
      <c r="E17" s="214">
        <f>+D17-D9-D13</f>
        <v>0</v>
      </c>
      <c r="F17" s="215"/>
      <c r="G17" s="212"/>
      <c r="H17" s="221"/>
      <c r="I17" s="212"/>
      <c r="J17" s="212"/>
      <c r="K17" s="225"/>
    </row>
    <row r="18" spans="1:12" ht="57.75" customHeight="1">
      <c r="D18" s="223" t="s">
        <v>22</v>
      </c>
      <c r="E18" s="224" t="s">
        <v>23</v>
      </c>
      <c r="G18" s="221"/>
      <c r="J18" s="225"/>
    </row>
    <row r="19" spans="1:12" s="225" customFormat="1" ht="13">
      <c r="E19" s="226">
        <f>IF(E17&gt;0,E17,0)</f>
        <v>0</v>
      </c>
      <c r="G19" s="221"/>
    </row>
    <row r="20" spans="1:12" ht="13">
      <c r="B20" s="207" t="s">
        <v>24</v>
      </c>
      <c r="E20" s="221"/>
    </row>
    <row r="21" spans="1:12" ht="48">
      <c r="B21" s="227" t="s">
        <v>25</v>
      </c>
      <c r="C21" s="227" t="s">
        <v>26</v>
      </c>
      <c r="D21" s="227" t="s">
        <v>27</v>
      </c>
      <c r="E21" s="228" t="s">
        <v>28</v>
      </c>
      <c r="F21" s="228" t="s">
        <v>29</v>
      </c>
      <c r="G21" s="228" t="s">
        <v>109</v>
      </c>
      <c r="H21" s="209" t="s">
        <v>311</v>
      </c>
      <c r="I21" s="229" t="s">
        <v>110</v>
      </c>
    </row>
    <row r="22" spans="1:12" ht="53.25" customHeight="1">
      <c r="B22" s="259"/>
      <c r="C22" s="259"/>
      <c r="D22" s="259"/>
      <c r="E22" s="256"/>
      <c r="F22" s="256"/>
      <c r="G22" s="256"/>
      <c r="H22" s="230">
        <f>IF(E17&lt;0,B22-C22+D22-D17+E17-G22,B22-C22+D22-D17-G22)</f>
        <v>0</v>
      </c>
      <c r="I22" s="230">
        <f>IF(E17&lt;0,D22+E22-F22-D17+E17,D22+E22-F22-D17)</f>
        <v>0</v>
      </c>
    </row>
    <row r="23" spans="1:12" ht="73.5" customHeight="1">
      <c r="B23" s="231"/>
      <c r="C23" s="231"/>
      <c r="D23" s="231"/>
      <c r="E23" s="215"/>
      <c r="F23" s="232" t="s">
        <v>111</v>
      </c>
      <c r="G23" s="232" t="s">
        <v>104</v>
      </c>
      <c r="H23" s="233" t="s">
        <v>30</v>
      </c>
      <c r="I23" s="233" t="s">
        <v>31</v>
      </c>
    </row>
    <row r="24" spans="1:12" ht="13">
      <c r="E24" s="221"/>
    </row>
    <row r="25" spans="1:12" s="234" customFormat="1" ht="17.25" customHeight="1">
      <c r="A25" s="234" t="s">
        <v>32</v>
      </c>
      <c r="B25" s="221"/>
      <c r="C25" s="221"/>
      <c r="D25" s="235"/>
      <c r="E25" s="236"/>
      <c r="F25" s="236"/>
      <c r="G25" s="235"/>
      <c r="H25" s="235"/>
      <c r="I25" s="235"/>
    </row>
    <row r="26" spans="1:12" s="234" customFormat="1" ht="13">
      <c r="A26" s="234" t="s">
        <v>112</v>
      </c>
      <c r="B26" s="221"/>
      <c r="C26" s="235"/>
      <c r="D26" s="238"/>
      <c r="E26" s="235"/>
      <c r="F26" s="235"/>
      <c r="G26" s="235"/>
      <c r="J26" s="379" t="s">
        <v>0</v>
      </c>
    </row>
    <row r="27" spans="1:12" ht="13">
      <c r="A27" s="240" t="s">
        <v>33</v>
      </c>
      <c r="B27" s="240"/>
      <c r="C27" s="240"/>
      <c r="D27" s="240"/>
      <c r="E27" s="240"/>
      <c r="F27" s="240"/>
      <c r="G27" s="240"/>
      <c r="H27" s="240"/>
      <c r="I27" s="240"/>
      <c r="J27" s="240"/>
      <c r="K27" s="240"/>
      <c r="L27" s="240"/>
    </row>
    <row r="28" spans="1:12" ht="13">
      <c r="A28" s="240"/>
      <c r="B28" s="240"/>
      <c r="C28" s="240"/>
      <c r="D28" s="240"/>
      <c r="E28" s="240"/>
      <c r="F28" s="240"/>
      <c r="G28" s="240"/>
      <c r="H28" s="240"/>
      <c r="I28" s="240"/>
      <c r="J28" s="240"/>
      <c r="K28" s="240"/>
      <c r="L28" s="240"/>
    </row>
    <row r="29" spans="1:12" s="234" customFormat="1" ht="13">
      <c r="B29" s="242" t="s">
        <v>113</v>
      </c>
    </row>
    <row r="30" spans="1:12" s="234" customFormat="1" ht="48.5" thickBot="1">
      <c r="B30" s="243" t="s">
        <v>34</v>
      </c>
      <c r="C30" s="338" t="s">
        <v>312</v>
      </c>
      <c r="D30" s="338" t="s">
        <v>313</v>
      </c>
      <c r="E30" s="244" t="s">
        <v>35</v>
      </c>
      <c r="F30" s="439"/>
      <c r="G30" s="236"/>
      <c r="H30" s="245"/>
    </row>
    <row r="31" spans="1:12" s="234" customFormat="1" ht="40.5" customHeight="1" thickBot="1">
      <c r="A31" s="246" t="s">
        <v>36</v>
      </c>
      <c r="B31" s="260"/>
      <c r="C31" s="260"/>
      <c r="D31" s="260"/>
      <c r="E31" s="247">
        <f>SUM(B31:D31)</f>
        <v>0</v>
      </c>
      <c r="F31" s="440"/>
      <c r="G31" s="430"/>
      <c r="H31" s="245"/>
    </row>
    <row r="32" spans="1:12" s="234" customFormat="1" ht="13">
      <c r="A32" s="235"/>
      <c r="B32" s="236" t="s">
        <v>37</v>
      </c>
      <c r="C32" s="236"/>
      <c r="D32" s="236"/>
      <c r="E32" s="236"/>
      <c r="F32" s="236"/>
      <c r="G32" s="236"/>
      <c r="H32" s="236"/>
      <c r="I32" s="245"/>
    </row>
    <row r="33" spans="1:9" s="234" customFormat="1" ht="13">
      <c r="A33" s="235"/>
      <c r="B33" s="248" t="s">
        <v>337</v>
      </c>
      <c r="C33" s="236"/>
      <c r="D33" s="236"/>
      <c r="E33" s="236"/>
      <c r="F33" s="236"/>
      <c r="G33" s="236"/>
      <c r="H33" s="236"/>
      <c r="I33" s="245"/>
    </row>
    <row r="34" spans="1:9" s="234" customFormat="1" ht="13">
      <c r="A34" s="235"/>
      <c r="B34" s="248" t="s">
        <v>338</v>
      </c>
      <c r="C34" s="236"/>
      <c r="D34" s="236"/>
      <c r="E34" s="236"/>
      <c r="F34" s="236"/>
      <c r="G34" s="236"/>
      <c r="H34" s="236"/>
      <c r="I34" s="245"/>
    </row>
    <row r="35" spans="1:9" s="234" customFormat="1" ht="13">
      <c r="A35" s="235"/>
      <c r="B35" s="248" t="s">
        <v>339</v>
      </c>
      <c r="C35" s="236"/>
      <c r="D35" s="236"/>
      <c r="E35" s="236"/>
      <c r="F35" s="236"/>
      <c r="G35" s="236"/>
      <c r="H35" s="236"/>
      <c r="I35" s="245"/>
    </row>
    <row r="36" spans="1:9" s="234" customFormat="1" ht="13">
      <c r="A36" s="235"/>
      <c r="B36" s="248"/>
      <c r="C36" s="236"/>
      <c r="D36" s="236"/>
      <c r="E36" s="236"/>
      <c r="F36" s="236"/>
      <c r="G36" s="236"/>
      <c r="H36" s="236"/>
      <c r="I36" s="245"/>
    </row>
    <row r="37" spans="1:9" s="234" customFormat="1" ht="13">
      <c r="B37" s="234" t="s">
        <v>38</v>
      </c>
    </row>
    <row r="38" spans="1:9" s="234" customFormat="1" ht="78.5" thickBot="1">
      <c r="B38" s="426" t="s">
        <v>106</v>
      </c>
      <c r="C38" s="243" t="s">
        <v>114</v>
      </c>
      <c r="D38" s="243" t="s">
        <v>115</v>
      </c>
      <c r="E38" s="243" t="s">
        <v>116</v>
      </c>
      <c r="F38" s="243" t="s">
        <v>323</v>
      </c>
      <c r="G38" s="380" t="s">
        <v>35</v>
      </c>
      <c r="H38" s="245"/>
    </row>
    <row r="39" spans="1:9" s="234" customFormat="1" ht="43.5" customHeight="1" thickBot="1">
      <c r="A39" s="246" t="s">
        <v>36</v>
      </c>
      <c r="B39" s="381"/>
      <c r="C39" s="260"/>
      <c r="D39" s="260"/>
      <c r="E39" s="260"/>
      <c r="F39" s="260"/>
      <c r="G39" s="247">
        <f>SUM(B39:F39)</f>
        <v>0</v>
      </c>
      <c r="H39" s="245"/>
    </row>
    <row r="40" spans="1:9" s="234" customFormat="1" ht="13">
      <c r="A40" s="235"/>
      <c r="B40" s="236" t="s">
        <v>37</v>
      </c>
      <c r="C40" s="236"/>
      <c r="D40" s="236"/>
      <c r="E40" s="236"/>
      <c r="F40" s="382"/>
      <c r="G40" s="236"/>
      <c r="H40" s="236"/>
      <c r="I40" s="245"/>
    </row>
    <row r="41" spans="1:9" s="234" customFormat="1" ht="13.5" customHeight="1">
      <c r="A41" s="235"/>
      <c r="B41" s="600" t="s">
        <v>340</v>
      </c>
      <c r="C41" s="600"/>
      <c r="D41" s="600"/>
      <c r="E41" s="600"/>
      <c r="F41" s="600"/>
      <c r="G41" s="600"/>
      <c r="H41" s="236"/>
      <c r="I41" s="245"/>
    </row>
    <row r="42" spans="1:9" s="234" customFormat="1" ht="13">
      <c r="A42" s="235"/>
      <c r="B42" s="248" t="s">
        <v>341</v>
      </c>
      <c r="C42" s="236"/>
      <c r="D42" s="236"/>
      <c r="E42" s="236"/>
      <c r="F42" s="236"/>
      <c r="G42" s="236"/>
      <c r="H42" s="236"/>
      <c r="I42" s="245"/>
    </row>
    <row r="43" spans="1:9" s="234" customFormat="1" ht="13">
      <c r="A43" s="235"/>
      <c r="B43" s="248" t="s">
        <v>342</v>
      </c>
      <c r="C43" s="236"/>
      <c r="D43" s="236"/>
      <c r="E43" s="236"/>
      <c r="F43" s="236"/>
      <c r="G43" s="236"/>
      <c r="H43" s="236"/>
      <c r="I43" s="245"/>
    </row>
    <row r="44" spans="1:9" s="234" customFormat="1" ht="13">
      <c r="A44" s="235"/>
      <c r="B44" s="248" t="s">
        <v>343</v>
      </c>
      <c r="C44" s="236"/>
      <c r="D44" s="236"/>
      <c r="E44" s="236"/>
      <c r="F44" s="236"/>
      <c r="G44" s="236"/>
      <c r="H44" s="236"/>
      <c r="I44" s="245"/>
    </row>
    <row r="45" spans="1:9" s="234" customFormat="1" ht="13">
      <c r="A45" s="235"/>
      <c r="B45" s="342" t="s">
        <v>344</v>
      </c>
      <c r="C45" s="236"/>
      <c r="D45" s="236"/>
      <c r="E45" s="236"/>
      <c r="F45" s="236"/>
      <c r="G45" s="236"/>
      <c r="H45" s="236"/>
      <c r="I45" s="245"/>
    </row>
    <row r="46" spans="1:9" s="234" customFormat="1" ht="12" customHeight="1"/>
    <row r="47" spans="1:9" s="234" customFormat="1" ht="13">
      <c r="B47" s="234" t="s">
        <v>39</v>
      </c>
      <c r="E47" s="383"/>
    </row>
    <row r="48" spans="1:9" s="234" customFormat="1" ht="96" customHeight="1" thickBot="1">
      <c r="B48" s="243" t="s">
        <v>117</v>
      </c>
      <c r="C48" s="243" t="s">
        <v>118</v>
      </c>
      <c r="D48" s="432" t="s">
        <v>332</v>
      </c>
      <c r="E48" s="433" t="s">
        <v>333</v>
      </c>
      <c r="F48" s="244" t="s">
        <v>329</v>
      </c>
      <c r="G48" s="236"/>
    </row>
    <row r="49" spans="1:10" s="234" customFormat="1" ht="41.25" customHeight="1" thickBot="1">
      <c r="A49" s="246" t="s">
        <v>36</v>
      </c>
      <c r="B49" s="384"/>
      <c r="C49" s="385"/>
      <c r="D49" s="385"/>
      <c r="E49" s="386"/>
      <c r="F49" s="429">
        <f>SUM(B49:E49)</f>
        <v>0</v>
      </c>
      <c r="G49" s="430"/>
    </row>
    <row r="50" spans="1:10" s="234" customFormat="1" ht="13">
      <c r="A50" s="235"/>
      <c r="B50" s="236" t="s">
        <v>37</v>
      </c>
      <c r="C50" s="236"/>
      <c r="D50" s="236"/>
      <c r="E50" s="236"/>
      <c r="F50" s="236"/>
      <c r="G50" s="236"/>
      <c r="H50" s="236"/>
      <c r="I50" s="245"/>
    </row>
    <row r="51" spans="1:10" s="234" customFormat="1" ht="13">
      <c r="A51" s="235"/>
      <c r="B51" s="434" t="s">
        <v>345</v>
      </c>
      <c r="C51" s="250"/>
      <c r="D51" s="250"/>
      <c r="E51" s="250"/>
      <c r="F51" s="250"/>
      <c r="G51" s="236"/>
      <c r="H51" s="236"/>
      <c r="I51" s="245"/>
    </row>
    <row r="52" spans="1:10" s="234" customFormat="1" ht="13">
      <c r="A52" s="235"/>
      <c r="B52" s="601" t="s">
        <v>346</v>
      </c>
      <c r="C52" s="601"/>
      <c r="D52" s="601"/>
      <c r="E52" s="601"/>
      <c r="F52" s="601"/>
      <c r="G52" s="236"/>
      <c r="H52" s="236"/>
      <c r="I52" s="245"/>
    </row>
    <row r="53" spans="1:10" s="234" customFormat="1" ht="13">
      <c r="A53" s="235"/>
      <c r="B53" s="435" t="s">
        <v>347</v>
      </c>
      <c r="C53" s="436"/>
      <c r="D53" s="436"/>
      <c r="E53" s="436"/>
      <c r="F53" s="436"/>
      <c r="G53" s="387"/>
      <c r="H53" s="236"/>
      <c r="I53" s="245"/>
    </row>
    <row r="54" spans="1:10" s="234" customFormat="1" ht="13">
      <c r="A54" s="235"/>
      <c r="B54" s="435" t="s">
        <v>348</v>
      </c>
      <c r="C54" s="436"/>
      <c r="D54" s="436"/>
      <c r="E54" s="436"/>
      <c r="F54" s="436"/>
      <c r="G54" s="387"/>
      <c r="H54" s="236"/>
      <c r="I54" s="245"/>
    </row>
    <row r="55" spans="1:10" s="234" customFormat="1" ht="13">
      <c r="A55" s="235"/>
      <c r="B55" s="248"/>
      <c r="C55" s="236"/>
      <c r="D55" s="236"/>
      <c r="E55" s="236"/>
      <c r="F55" s="236"/>
      <c r="G55" s="236"/>
      <c r="H55" s="236"/>
      <c r="I55" s="245"/>
    </row>
    <row r="56" spans="1:10" s="234" customFormat="1" ht="13">
      <c r="B56" s="234" t="s">
        <v>40</v>
      </c>
    </row>
    <row r="57" spans="1:10" s="234" customFormat="1" ht="52.5" thickBot="1">
      <c r="B57" s="243" t="s">
        <v>119</v>
      </c>
      <c r="C57" s="243" t="s">
        <v>41</v>
      </c>
      <c r="D57" s="243" t="s">
        <v>120</v>
      </c>
      <c r="E57" s="388" t="s">
        <v>131</v>
      </c>
      <c r="F57" s="243" t="s">
        <v>35</v>
      </c>
      <c r="G57" s="236"/>
      <c r="H57" s="236"/>
      <c r="I57" s="236"/>
      <c r="J57" s="245"/>
    </row>
    <row r="58" spans="1:10" s="234" customFormat="1" ht="42.75" customHeight="1" thickBot="1">
      <c r="A58" s="246" t="s">
        <v>36</v>
      </c>
      <c r="B58" s="260"/>
      <c r="C58" s="260"/>
      <c r="D58" s="260"/>
      <c r="E58" s="389"/>
      <c r="F58" s="247">
        <f>SUM(B58:E58)</f>
        <v>0</v>
      </c>
      <c r="G58" s="236"/>
      <c r="H58" s="236"/>
      <c r="I58" s="236"/>
      <c r="J58" s="245"/>
    </row>
    <row r="59" spans="1:10" s="234" customFormat="1" ht="13">
      <c r="A59" s="235"/>
      <c r="B59" s="236" t="s">
        <v>37</v>
      </c>
      <c r="C59" s="236"/>
      <c r="D59" s="236"/>
      <c r="E59" s="382"/>
      <c r="F59" s="236"/>
      <c r="G59" s="236"/>
      <c r="H59" s="236"/>
      <c r="I59" s="245"/>
    </row>
    <row r="60" spans="1:10" s="234" customFormat="1" ht="13">
      <c r="A60" s="235"/>
      <c r="B60" s="248" t="s">
        <v>349</v>
      </c>
      <c r="C60" s="236"/>
      <c r="D60" s="236"/>
      <c r="E60" s="236"/>
      <c r="F60" s="236"/>
      <c r="G60" s="236"/>
      <c r="H60" s="236"/>
      <c r="I60" s="245"/>
    </row>
    <row r="61" spans="1:10" s="234" customFormat="1" ht="13">
      <c r="A61" s="235"/>
      <c r="B61" s="248" t="s">
        <v>350</v>
      </c>
      <c r="C61" s="236"/>
      <c r="D61" s="236"/>
      <c r="E61" s="236"/>
      <c r="F61" s="236"/>
      <c r="G61" s="236"/>
      <c r="H61" s="236"/>
      <c r="I61" s="245"/>
    </row>
    <row r="62" spans="1:10" s="234" customFormat="1" ht="13">
      <c r="A62" s="235"/>
      <c r="B62" s="248" t="s">
        <v>351</v>
      </c>
      <c r="C62" s="236"/>
      <c r="D62" s="236"/>
      <c r="E62" s="236"/>
      <c r="F62" s="236"/>
      <c r="G62" s="236"/>
      <c r="H62" s="236"/>
      <c r="I62" s="245"/>
    </row>
    <row r="63" spans="1:10" s="234" customFormat="1" ht="13">
      <c r="A63" s="235"/>
      <c r="B63" s="342" t="s">
        <v>352</v>
      </c>
      <c r="C63" s="236"/>
      <c r="D63" s="236"/>
      <c r="E63" s="236"/>
      <c r="F63" s="236"/>
      <c r="G63" s="236"/>
      <c r="H63" s="236"/>
      <c r="I63" s="245"/>
    </row>
    <row r="64" spans="1:10" s="234" customFormat="1" ht="13">
      <c r="A64" s="235"/>
      <c r="B64" s="248"/>
      <c r="C64" s="236"/>
      <c r="D64" s="236"/>
      <c r="E64" s="236"/>
      <c r="F64" s="236"/>
      <c r="G64" s="236"/>
      <c r="H64" s="236"/>
      <c r="I64" s="245"/>
    </row>
    <row r="65" spans="1:13" s="234" customFormat="1" ht="13">
      <c r="B65" s="234" t="s">
        <v>42</v>
      </c>
    </row>
    <row r="66" spans="1:13" s="234" customFormat="1" ht="26.5" thickBot="1">
      <c r="B66" s="243" t="s">
        <v>121</v>
      </c>
      <c r="C66" s="243" t="s">
        <v>35</v>
      </c>
      <c r="D66" s="236"/>
      <c r="E66" s="236"/>
      <c r="F66" s="236"/>
      <c r="G66" s="236"/>
      <c r="H66" s="245"/>
    </row>
    <row r="67" spans="1:13" s="234" customFormat="1" ht="42" customHeight="1" thickBot="1">
      <c r="A67" s="246" t="s">
        <v>36</v>
      </c>
      <c r="B67" s="260"/>
      <c r="C67" s="247">
        <f>SUM(B67)</f>
        <v>0</v>
      </c>
      <c r="D67" s="236"/>
      <c r="E67" s="249"/>
      <c r="F67" s="236"/>
      <c r="G67" s="236"/>
      <c r="H67" s="245"/>
    </row>
    <row r="68" spans="1:13" s="234" customFormat="1" ht="13">
      <c r="A68" s="235"/>
      <c r="B68" s="236" t="s">
        <v>37</v>
      </c>
      <c r="C68" s="236"/>
      <c r="D68" s="236"/>
      <c r="E68" s="236"/>
      <c r="F68" s="236"/>
      <c r="G68" s="236"/>
      <c r="H68" s="236"/>
      <c r="I68" s="245"/>
    </row>
    <row r="69" spans="1:13" s="234" customFormat="1" ht="13">
      <c r="A69" s="235"/>
      <c r="B69" s="248" t="s">
        <v>353</v>
      </c>
      <c r="C69" s="236"/>
      <c r="D69" s="236"/>
      <c r="E69" s="236"/>
      <c r="F69" s="236"/>
      <c r="G69" s="236"/>
      <c r="H69" s="236"/>
      <c r="I69" s="245"/>
    </row>
    <row r="70" spans="1:13" s="234" customFormat="1" ht="13">
      <c r="A70" s="235"/>
      <c r="B70" s="248"/>
      <c r="C70" s="236"/>
      <c r="D70" s="236"/>
      <c r="E70" s="236"/>
      <c r="F70" s="236"/>
      <c r="G70" s="236"/>
      <c r="H70" s="236"/>
      <c r="I70" s="245"/>
    </row>
    <row r="71" spans="1:13" ht="13">
      <c r="A71" s="240"/>
      <c r="B71" s="240" t="s">
        <v>43</v>
      </c>
      <c r="C71" s="240"/>
      <c r="D71" s="240"/>
      <c r="E71" s="240"/>
      <c r="F71" s="240"/>
      <c r="G71" s="240"/>
      <c r="H71" s="240"/>
      <c r="I71" s="240"/>
      <c r="J71" s="240"/>
      <c r="K71" s="240"/>
      <c r="L71" s="240"/>
    </row>
    <row r="72" spans="1:13" ht="52">
      <c r="A72" s="251"/>
      <c r="B72" s="390" t="s">
        <v>44</v>
      </c>
      <c r="C72" s="390" t="s">
        <v>45</v>
      </c>
      <c r="D72" s="390" t="s">
        <v>46</v>
      </c>
      <c r="E72" s="390" t="s">
        <v>47</v>
      </c>
      <c r="F72" s="246" t="s">
        <v>48</v>
      </c>
      <c r="G72" s="390" t="s">
        <v>49</v>
      </c>
      <c r="H72" s="419" t="s">
        <v>131</v>
      </c>
      <c r="I72" s="390" t="s">
        <v>50</v>
      </c>
      <c r="J72" s="390" t="s">
        <v>51</v>
      </c>
    </row>
    <row r="73" spans="1:13" ht="41.25" customHeight="1">
      <c r="A73" s="390" t="s">
        <v>36</v>
      </c>
      <c r="B73" s="391"/>
      <c r="C73" s="391"/>
      <c r="D73" s="391"/>
      <c r="E73" s="391"/>
      <c r="F73" s="391"/>
      <c r="G73" s="391"/>
      <c r="H73" s="391"/>
      <c r="I73" s="391"/>
      <c r="J73" s="391"/>
    </row>
    <row r="74" spans="1:13" ht="13">
      <c r="A74" s="251"/>
      <c r="B74" s="252"/>
      <c r="C74" s="252"/>
      <c r="D74" s="252"/>
      <c r="E74" s="252"/>
      <c r="F74" s="252"/>
      <c r="G74" s="252"/>
      <c r="H74" s="252"/>
      <c r="I74" s="252"/>
      <c r="J74" s="252"/>
      <c r="K74" s="252"/>
      <c r="L74" s="252"/>
      <c r="M74" s="392"/>
    </row>
    <row r="75" spans="1:13" ht="57" customHeight="1" thickBot="1">
      <c r="A75" s="251"/>
      <c r="B75" s="390" t="s">
        <v>105</v>
      </c>
      <c r="C75" s="390" t="s">
        <v>3</v>
      </c>
      <c r="D75" s="393" t="s">
        <v>35</v>
      </c>
      <c r="E75" s="252"/>
      <c r="F75" s="252"/>
      <c r="G75" s="252"/>
      <c r="H75" s="252"/>
      <c r="I75" s="252"/>
      <c r="J75" s="252"/>
      <c r="K75" s="252"/>
      <c r="L75" s="252"/>
      <c r="M75" s="392"/>
    </row>
    <row r="76" spans="1:13" ht="50.15" customHeight="1" thickBot="1">
      <c r="A76" s="251"/>
      <c r="B76" s="391"/>
      <c r="C76" s="394"/>
      <c r="D76" s="395">
        <f>B73+C73+D73+E73+F73+G73+H73+I73+J73+B76+C76</f>
        <v>0</v>
      </c>
      <c r="E76" s="252"/>
      <c r="F76" s="252"/>
      <c r="G76" s="252"/>
      <c r="H76" s="252"/>
      <c r="I76" s="252"/>
      <c r="J76" s="252"/>
      <c r="K76" s="252"/>
      <c r="L76" s="252"/>
      <c r="M76" s="392"/>
    </row>
    <row r="77" spans="1:13" ht="13">
      <c r="A77" s="251"/>
      <c r="B77" s="252"/>
      <c r="C77" s="252"/>
      <c r="D77" s="252"/>
      <c r="E77" s="252"/>
      <c r="F77" s="252"/>
      <c r="G77" s="252"/>
      <c r="H77" s="252"/>
      <c r="I77" s="252"/>
      <c r="J77" s="252"/>
      <c r="K77" s="252"/>
      <c r="L77" s="252"/>
      <c r="M77" s="392"/>
    </row>
    <row r="78" spans="1:13" s="234" customFormat="1" ht="13">
      <c r="B78" s="242" t="s">
        <v>52</v>
      </c>
      <c r="C78" s="249"/>
      <c r="D78" s="249"/>
      <c r="E78" s="249"/>
      <c r="F78" s="249"/>
      <c r="G78" s="249"/>
      <c r="H78" s="249"/>
      <c r="I78" s="249"/>
      <c r="J78" s="236"/>
    </row>
    <row r="79" spans="1:13" s="234" customFormat="1" ht="13">
      <c r="B79" s="242" t="s">
        <v>354</v>
      </c>
      <c r="C79" s="249"/>
      <c r="D79" s="249"/>
      <c r="E79" s="249"/>
      <c r="F79" s="249"/>
      <c r="G79" s="249"/>
      <c r="H79" s="249"/>
      <c r="I79" s="249"/>
      <c r="J79" s="236"/>
    </row>
    <row r="80" spans="1:13" s="234" customFormat="1" ht="13">
      <c r="B80" s="242" t="s">
        <v>355</v>
      </c>
      <c r="C80" s="249"/>
      <c r="D80" s="249"/>
      <c r="E80" s="249"/>
      <c r="F80" s="249"/>
      <c r="G80" s="249"/>
      <c r="H80" s="249"/>
      <c r="I80" s="249"/>
      <c r="J80" s="236"/>
    </row>
    <row r="81" spans="1:10" s="234" customFormat="1" ht="13">
      <c r="B81" s="242" t="s">
        <v>356</v>
      </c>
      <c r="C81" s="249"/>
      <c r="D81" s="249"/>
      <c r="E81" s="249"/>
      <c r="F81" s="249"/>
      <c r="G81" s="249"/>
      <c r="H81" s="249"/>
      <c r="I81" s="249"/>
      <c r="J81" s="236"/>
    </row>
    <row r="82" spans="1:10" s="234" customFormat="1" ht="13">
      <c r="B82" s="242" t="s">
        <v>357</v>
      </c>
      <c r="C82" s="249"/>
      <c r="D82" s="249"/>
      <c r="E82" s="249"/>
      <c r="F82" s="249"/>
      <c r="G82" s="249"/>
      <c r="H82" s="249"/>
      <c r="I82" s="249"/>
      <c r="J82" s="236"/>
    </row>
    <row r="83" spans="1:10" s="234" customFormat="1" ht="13">
      <c r="B83" s="242" t="s">
        <v>358</v>
      </c>
      <c r="C83" s="249"/>
      <c r="D83" s="249"/>
      <c r="E83" s="249"/>
      <c r="F83" s="249"/>
      <c r="G83" s="249"/>
      <c r="H83" s="249"/>
      <c r="I83" s="249"/>
      <c r="J83" s="236"/>
    </row>
    <row r="84" spans="1:10" s="234" customFormat="1" ht="13">
      <c r="B84" s="242" t="s">
        <v>359</v>
      </c>
      <c r="C84" s="249"/>
      <c r="D84" s="249"/>
      <c r="E84" s="249"/>
      <c r="F84" s="249"/>
      <c r="G84" s="249"/>
      <c r="H84" s="249"/>
      <c r="I84" s="249"/>
      <c r="J84" s="236"/>
    </row>
    <row r="85" spans="1:10" s="234" customFormat="1" ht="13">
      <c r="B85" s="342" t="s">
        <v>360</v>
      </c>
      <c r="C85" s="249"/>
      <c r="D85" s="249"/>
      <c r="E85" s="249"/>
      <c r="F85" s="249"/>
      <c r="G85" s="249"/>
      <c r="H85" s="249"/>
      <c r="I85" s="249"/>
      <c r="J85" s="236"/>
    </row>
    <row r="86" spans="1:10" s="234" customFormat="1" ht="13">
      <c r="B86" s="242" t="s">
        <v>361</v>
      </c>
      <c r="C86" s="249"/>
      <c r="D86" s="249"/>
      <c r="E86" s="249"/>
      <c r="F86" s="249"/>
      <c r="G86" s="249"/>
      <c r="H86" s="249"/>
      <c r="I86" s="249"/>
      <c r="J86" s="236"/>
    </row>
    <row r="87" spans="1:10" s="234" customFormat="1" ht="13">
      <c r="B87" s="242" t="s">
        <v>362</v>
      </c>
      <c r="C87" s="249"/>
      <c r="D87" s="249"/>
      <c r="E87" s="249"/>
      <c r="F87" s="249"/>
      <c r="G87" s="249"/>
      <c r="H87" s="249"/>
      <c r="I87" s="249"/>
      <c r="J87" s="236"/>
    </row>
    <row r="88" spans="1:10" s="234" customFormat="1" ht="13">
      <c r="B88" s="242" t="s">
        <v>363</v>
      </c>
      <c r="C88" s="249"/>
      <c r="D88" s="249"/>
      <c r="E88" s="249"/>
      <c r="F88" s="249"/>
      <c r="G88" s="249"/>
      <c r="H88" s="249"/>
      <c r="I88" s="249"/>
      <c r="J88" s="236"/>
    </row>
    <row r="89" spans="1:10" s="234" customFormat="1" ht="13">
      <c r="B89" s="242" t="s">
        <v>364</v>
      </c>
      <c r="C89" s="249"/>
      <c r="D89" s="249"/>
      <c r="E89" s="249"/>
      <c r="F89" s="249"/>
      <c r="G89" s="249"/>
      <c r="H89" s="249"/>
      <c r="I89" s="249"/>
      <c r="J89" s="236"/>
    </row>
    <row r="90" spans="1:10" s="234" customFormat="1" ht="13">
      <c r="B90" s="242"/>
      <c r="C90" s="249"/>
      <c r="D90" s="249"/>
      <c r="E90" s="249"/>
      <c r="F90" s="249"/>
      <c r="G90" s="249"/>
      <c r="H90" s="249"/>
      <c r="I90" s="249"/>
      <c r="J90" s="236"/>
    </row>
    <row r="91" spans="1:10" s="234" customFormat="1" ht="13">
      <c r="B91" s="234" t="s">
        <v>53</v>
      </c>
    </row>
    <row r="92" spans="1:10" s="234" customFormat="1" ht="39.5" thickBot="1">
      <c r="B92" s="243" t="s">
        <v>54</v>
      </c>
      <c r="C92" s="243" t="s">
        <v>35</v>
      </c>
      <c r="D92" s="236"/>
      <c r="E92" s="236"/>
      <c r="F92" s="236"/>
      <c r="G92" s="245"/>
    </row>
    <row r="93" spans="1:10" s="234" customFormat="1" ht="39" customHeight="1" thickBot="1">
      <c r="A93" s="246" t="s">
        <v>36</v>
      </c>
      <c r="B93" s="260"/>
      <c r="C93" s="247">
        <f>SUM(B93:B93)</f>
        <v>0</v>
      </c>
      <c r="D93" s="236"/>
      <c r="E93" s="236"/>
      <c r="F93" s="236"/>
      <c r="G93" s="245"/>
    </row>
    <row r="94" spans="1:10" s="234" customFormat="1" ht="13">
      <c r="A94" s="235"/>
      <c r="B94" s="236" t="s">
        <v>37</v>
      </c>
      <c r="C94" s="236"/>
      <c r="D94" s="236"/>
      <c r="E94" s="236"/>
      <c r="F94" s="236"/>
      <c r="G94" s="236"/>
      <c r="H94" s="236"/>
      <c r="I94" s="245"/>
    </row>
    <row r="95" spans="1:10" s="234" customFormat="1" ht="13">
      <c r="A95" s="235"/>
      <c r="B95" s="248" t="s">
        <v>365</v>
      </c>
      <c r="C95" s="236"/>
      <c r="D95" s="236"/>
      <c r="E95" s="236"/>
      <c r="F95" s="236"/>
      <c r="G95" s="236"/>
      <c r="H95" s="236"/>
      <c r="I95" s="245"/>
    </row>
    <row r="96" spans="1:10" s="234" customFormat="1" ht="13">
      <c r="A96" s="235"/>
      <c r="B96" s="396"/>
      <c r="C96" s="236"/>
      <c r="D96" s="236"/>
      <c r="E96" s="236"/>
      <c r="F96" s="236"/>
      <c r="G96" s="236"/>
      <c r="H96" s="236"/>
      <c r="I96" s="245"/>
    </row>
    <row r="97" spans="1:9" s="240" customFormat="1" ht="13">
      <c r="A97" s="234"/>
      <c r="B97" s="234" t="s">
        <v>55</v>
      </c>
      <c r="C97" s="234"/>
    </row>
    <row r="98" spans="1:9" s="240" customFormat="1" ht="109" customHeight="1" thickBot="1">
      <c r="A98" s="234"/>
      <c r="B98" s="343" t="s">
        <v>101</v>
      </c>
      <c r="C98" s="343" t="s">
        <v>100</v>
      </c>
      <c r="D98" s="343" t="s">
        <v>314</v>
      </c>
      <c r="E98" s="343" t="s">
        <v>321</v>
      </c>
      <c r="F98" s="437" t="s">
        <v>334</v>
      </c>
      <c r="G98" s="344" t="s">
        <v>35</v>
      </c>
    </row>
    <row r="99" spans="1:9" s="240" customFormat="1" ht="41.25" customHeight="1" thickBot="1">
      <c r="A99" s="254" t="s">
        <v>36</v>
      </c>
      <c r="B99" s="48"/>
      <c r="C99" s="261"/>
      <c r="D99" s="339"/>
      <c r="E99" s="339"/>
      <c r="F99" s="431"/>
      <c r="G99" s="247">
        <f>SUM(B99:F99)</f>
        <v>0</v>
      </c>
    </row>
    <row r="100" spans="1:9" s="240" customFormat="1" ht="13">
      <c r="A100" s="235"/>
      <c r="B100" s="236" t="s">
        <v>37</v>
      </c>
      <c r="C100" s="236"/>
    </row>
    <row r="101" spans="1:9" s="234" customFormat="1" ht="13">
      <c r="A101" s="235"/>
      <c r="B101" s="248" t="s">
        <v>366</v>
      </c>
      <c r="C101" s="236"/>
      <c r="D101" s="236"/>
      <c r="E101" s="236"/>
      <c r="F101" s="236"/>
      <c r="G101" s="236"/>
      <c r="H101" s="236"/>
      <c r="I101" s="245"/>
    </row>
    <row r="102" spans="1:9" s="240" customFormat="1" ht="13">
      <c r="A102" s="235"/>
      <c r="B102" s="248" t="s">
        <v>367</v>
      </c>
      <c r="C102" s="236"/>
    </row>
    <row r="103" spans="1:9" s="240" customFormat="1" ht="13">
      <c r="A103" s="235"/>
      <c r="B103" s="248" t="s">
        <v>368</v>
      </c>
      <c r="C103" s="236"/>
    </row>
    <row r="104" spans="1:9" s="240" customFormat="1" ht="13">
      <c r="A104" s="235"/>
      <c r="B104" s="248" t="s">
        <v>370</v>
      </c>
      <c r="C104" s="236"/>
    </row>
    <row r="105" spans="1:9" s="240" customFormat="1" ht="13">
      <c r="B105" s="434" t="s">
        <v>369</v>
      </c>
    </row>
    <row r="107" spans="1:9" s="240" customFormat="1" ht="13">
      <c r="A107" s="234"/>
      <c r="B107" s="234" t="s">
        <v>103</v>
      </c>
      <c r="C107" s="234"/>
    </row>
    <row r="108" spans="1:9" s="240" customFormat="1" ht="98.15" customHeight="1" thickBot="1">
      <c r="A108" s="234"/>
      <c r="B108" s="253" t="s">
        <v>324</v>
      </c>
      <c r="C108" s="243" t="s">
        <v>35</v>
      </c>
    </row>
    <row r="109" spans="1:9" s="240" customFormat="1" ht="40.5" customHeight="1" thickBot="1">
      <c r="A109" s="254" t="s">
        <v>36</v>
      </c>
      <c r="B109" s="48"/>
      <c r="C109" s="247">
        <f>SUM(B109:B109)</f>
        <v>0</v>
      </c>
    </row>
    <row r="110" spans="1:9" s="240" customFormat="1" ht="13">
      <c r="A110" s="235"/>
      <c r="B110" s="236" t="s">
        <v>37</v>
      </c>
      <c r="C110" s="236"/>
    </row>
    <row r="111" spans="1:9" s="240" customFormat="1" ht="13">
      <c r="B111" s="240" t="s">
        <v>325</v>
      </c>
    </row>
  </sheetData>
  <mergeCells count="4">
    <mergeCell ref="F12:G12"/>
    <mergeCell ref="F16:G16"/>
    <mergeCell ref="B41:G41"/>
    <mergeCell ref="B52:F52"/>
  </mergeCells>
  <phoneticPr fontId="1"/>
  <pageMargins left="0.7" right="0.7" top="0.75" bottom="0.75" header="0.3" footer="0.3"/>
  <pageSetup paperSize="9" scale="47" fitToHeight="5" orientation="landscape" r:id="rId1"/>
  <rowBreaks count="2" manualBreakCount="2">
    <brk id="24" max="10" man="1"/>
    <brk id="70" max="10" man="1"/>
  </rowBreaks>
  <ignoredErrors>
    <ignoredError sqref="F49"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B519F-A3CE-4583-A4E8-556CB66F5541}">
  <sheetPr>
    <tabColor rgb="FFFFFF00"/>
  </sheetPr>
  <dimension ref="A1:O111"/>
  <sheetViews>
    <sheetView view="pageBreakPreview" zoomScale="80" zoomScaleNormal="100" zoomScaleSheetLayoutView="80" workbookViewId="0"/>
  </sheetViews>
  <sheetFormatPr defaultColWidth="9" defaultRowHeight="12"/>
  <cols>
    <col min="1" max="1" width="4.08984375" style="207" customWidth="1"/>
    <col min="2" max="7" width="14.36328125" style="207" customWidth="1"/>
    <col min="8" max="8" width="17" style="207" customWidth="1"/>
    <col min="9" max="14" width="14.36328125" style="207" customWidth="1"/>
    <col min="15" max="16384" width="9" style="207"/>
  </cols>
  <sheetData>
    <row r="1" spans="1:15" s="201" customFormat="1" ht="14">
      <c r="A1" s="201" t="s">
        <v>56</v>
      </c>
      <c r="I1" s="202" t="s">
        <v>2</v>
      </c>
      <c r="J1" s="255"/>
      <c r="L1" s="420" t="s">
        <v>57</v>
      </c>
      <c r="M1" s="205"/>
      <c r="N1" s="205"/>
    </row>
    <row r="2" spans="1:15" s="201" customFormat="1" ht="14">
      <c r="A2" s="200" t="s">
        <v>14</v>
      </c>
      <c r="L2" s="420"/>
      <c r="M2" s="205"/>
      <c r="N2" s="205"/>
    </row>
    <row r="3" spans="1:15" s="201" customFormat="1" ht="14">
      <c r="A3" s="200"/>
      <c r="I3" s="255" t="s">
        <v>58</v>
      </c>
      <c r="J3" s="400"/>
      <c r="L3" s="420"/>
      <c r="M3" s="202" t="s">
        <v>59</v>
      </c>
      <c r="N3" s="400"/>
    </row>
    <row r="4" spans="1:15" s="201" customFormat="1" ht="14">
      <c r="A4" s="200"/>
      <c r="J4" s="374"/>
      <c r="L4" s="420"/>
      <c r="M4" s="205"/>
      <c r="N4" s="205"/>
    </row>
    <row r="5" spans="1:15" s="201" customFormat="1" ht="14">
      <c r="A5" s="200"/>
      <c r="B5" s="202" t="s">
        <v>15</v>
      </c>
      <c r="C5" s="255"/>
      <c r="L5" s="420"/>
      <c r="M5" s="205"/>
      <c r="N5" s="205"/>
    </row>
    <row r="6" spans="1:15" s="201" customFormat="1" ht="14">
      <c r="A6" s="200"/>
      <c r="B6" s="205"/>
      <c r="C6" s="205"/>
      <c r="I6" s="205"/>
      <c r="J6" s="373"/>
      <c r="L6" s="420"/>
      <c r="M6" s="205"/>
      <c r="N6" s="205"/>
    </row>
    <row r="7" spans="1:15" ht="14.5" thickBot="1">
      <c r="J7" s="374" t="s">
        <v>0</v>
      </c>
      <c r="L7" s="421"/>
      <c r="M7" s="225"/>
      <c r="N7" s="374" t="s">
        <v>0</v>
      </c>
    </row>
    <row r="8" spans="1:15" ht="84" customHeight="1">
      <c r="B8" s="209" t="s">
        <v>16</v>
      </c>
      <c r="C8" s="210" t="s">
        <v>304</v>
      </c>
      <c r="D8" s="209" t="s">
        <v>17</v>
      </c>
      <c r="E8" s="211" t="s">
        <v>107</v>
      </c>
      <c r="F8" s="212"/>
      <c r="G8" s="213"/>
      <c r="H8" s="212"/>
      <c r="I8" s="212"/>
      <c r="J8" s="212"/>
      <c r="L8" s="421"/>
      <c r="M8" s="422" t="s">
        <v>60</v>
      </c>
      <c r="N8" s="225"/>
    </row>
    <row r="9" spans="1:15" ht="19.5" customHeight="1" thickBot="1">
      <c r="B9" s="256"/>
      <c r="C9" s="257"/>
      <c r="D9" s="214">
        <f>IF(B9-C9&lt;D22,B9-C9,D22)</f>
        <v>0</v>
      </c>
      <c r="E9" s="215"/>
      <c r="F9" s="212"/>
      <c r="G9" s="212"/>
      <c r="H9" s="212"/>
      <c r="I9" s="212"/>
      <c r="J9" s="212"/>
      <c r="L9" s="421"/>
      <c r="M9" s="423"/>
      <c r="N9" s="225"/>
    </row>
    <row r="10" spans="1:15">
      <c r="B10" s="212"/>
      <c r="C10" s="212"/>
      <c r="D10" s="212"/>
      <c r="E10" s="212"/>
      <c r="F10" s="212"/>
      <c r="G10" s="212"/>
      <c r="H10" s="212"/>
      <c r="I10" s="212"/>
      <c r="J10" s="212"/>
      <c r="L10" s="421"/>
      <c r="M10" s="424"/>
      <c r="N10" s="225"/>
    </row>
    <row r="11" spans="1:15" ht="12.5" thickBot="1">
      <c r="B11" s="212"/>
      <c r="C11" s="212"/>
      <c r="D11" s="212"/>
      <c r="E11" s="212"/>
      <c r="F11" s="212"/>
      <c r="G11" s="212"/>
      <c r="H11" s="212"/>
      <c r="I11" s="212"/>
      <c r="J11" s="212"/>
      <c r="L11" s="421"/>
      <c r="M11" s="425"/>
      <c r="N11" s="225"/>
    </row>
    <row r="12" spans="1:15" ht="99" customHeight="1" thickTop="1">
      <c r="B12" s="209" t="s">
        <v>18</v>
      </c>
      <c r="C12" s="209" t="s">
        <v>305</v>
      </c>
      <c r="D12" s="209" t="s">
        <v>306</v>
      </c>
      <c r="E12" s="209" t="s">
        <v>108</v>
      </c>
      <c r="F12" s="596" t="s">
        <v>307</v>
      </c>
      <c r="G12" s="597"/>
      <c r="H12" s="216" t="s">
        <v>19</v>
      </c>
      <c r="I12" s="213" t="s">
        <v>308</v>
      </c>
      <c r="J12" s="375" t="s">
        <v>20</v>
      </c>
      <c r="L12" s="421"/>
      <c r="M12" s="375" t="s">
        <v>61</v>
      </c>
      <c r="N12" s="225"/>
      <c r="O12" s="376"/>
    </row>
    <row r="13" spans="1:15" ht="18.75" customHeight="1" thickBot="1">
      <c r="B13" s="256"/>
      <c r="C13" s="256"/>
      <c r="D13" s="258"/>
      <c r="E13" s="217">
        <f>+B13-C13-D13</f>
        <v>0</v>
      </c>
      <c r="F13" s="215"/>
      <c r="G13" s="215"/>
      <c r="H13" s="218" t="e">
        <f>IF(E13&gt;=E17,(E19+(E13-E19)*I22/H22+D13),E13+D13)</f>
        <v>#DIV/0!</v>
      </c>
      <c r="I13" s="219"/>
      <c r="J13" s="377" t="e">
        <f>IF(D9+H13&gt;D22+E22,D22+E22,D9+H13)</f>
        <v>#DIV/0!</v>
      </c>
      <c r="L13" s="421"/>
      <c r="M13" s="377" t="e">
        <f>+J13*M9</f>
        <v>#DIV/0!</v>
      </c>
      <c r="N13" s="225"/>
    </row>
    <row r="14" spans="1:15">
      <c r="B14" s="212"/>
      <c r="C14" s="212"/>
      <c r="D14" s="212"/>
      <c r="E14" s="212"/>
      <c r="F14" s="212"/>
      <c r="G14" s="212"/>
      <c r="H14" s="212"/>
      <c r="I14" s="212"/>
      <c r="J14" s="212"/>
      <c r="L14" s="421"/>
      <c r="M14" s="225"/>
      <c r="N14" s="225"/>
    </row>
    <row r="15" spans="1:15" ht="13">
      <c r="B15" s="212"/>
      <c r="C15" s="212"/>
      <c r="D15" s="212"/>
      <c r="E15" s="212"/>
      <c r="F15" s="212"/>
      <c r="G15" s="221"/>
      <c r="H15" s="212"/>
      <c r="I15" s="212"/>
      <c r="J15" s="378"/>
      <c r="K15" s="225"/>
      <c r="L15" s="421"/>
      <c r="M15" s="225"/>
      <c r="N15" s="225"/>
    </row>
    <row r="16" spans="1:15" ht="96" customHeight="1">
      <c r="B16" s="212"/>
      <c r="C16" s="212"/>
      <c r="D16" s="209" t="s">
        <v>21</v>
      </c>
      <c r="E16" s="209" t="s">
        <v>309</v>
      </c>
      <c r="F16" s="598" t="s">
        <v>310</v>
      </c>
      <c r="G16" s="602"/>
      <c r="H16" s="221"/>
      <c r="I16" s="212"/>
      <c r="J16" s="212"/>
      <c r="K16" s="225"/>
      <c r="L16" s="421"/>
      <c r="M16" s="225"/>
      <c r="N16" s="225"/>
    </row>
    <row r="17" spans="1:14" ht="26.25" customHeight="1">
      <c r="B17" s="212"/>
      <c r="C17" s="212"/>
      <c r="D17" s="256"/>
      <c r="E17" s="214">
        <f>+D17-D9-D13</f>
        <v>0</v>
      </c>
      <c r="F17" s="215"/>
      <c r="G17" s="212"/>
      <c r="H17" s="221"/>
      <c r="I17" s="212"/>
      <c r="J17" s="212"/>
      <c r="K17" s="225"/>
      <c r="L17" s="421"/>
      <c r="M17" s="225"/>
      <c r="N17" s="225"/>
    </row>
    <row r="18" spans="1:14" ht="57.75" customHeight="1">
      <c r="D18" s="223" t="s">
        <v>22</v>
      </c>
      <c r="E18" s="224" t="s">
        <v>23</v>
      </c>
      <c r="G18" s="221"/>
      <c r="J18" s="225"/>
      <c r="L18" s="421"/>
      <c r="M18" s="225"/>
      <c r="N18" s="225"/>
    </row>
    <row r="19" spans="1:14" s="225" customFormat="1" ht="13">
      <c r="E19" s="226">
        <f>IF(E17&gt;0,E17,0)</f>
        <v>0</v>
      </c>
      <c r="G19" s="221"/>
      <c r="L19" s="421"/>
    </row>
    <row r="20" spans="1:14" ht="13">
      <c r="B20" s="207" t="s">
        <v>24</v>
      </c>
      <c r="E20" s="221"/>
      <c r="L20" s="421"/>
      <c r="M20" s="225"/>
      <c r="N20" s="225"/>
    </row>
    <row r="21" spans="1:14" ht="48">
      <c r="B21" s="227" t="s">
        <v>25</v>
      </c>
      <c r="C21" s="227" t="s">
        <v>26</v>
      </c>
      <c r="D21" s="227" t="s">
        <v>27</v>
      </c>
      <c r="E21" s="228" t="s">
        <v>28</v>
      </c>
      <c r="F21" s="228" t="s">
        <v>29</v>
      </c>
      <c r="G21" s="228" t="s">
        <v>109</v>
      </c>
      <c r="H21" s="209" t="s">
        <v>311</v>
      </c>
      <c r="I21" s="229" t="s">
        <v>110</v>
      </c>
      <c r="L21" s="421"/>
      <c r="M21" s="225"/>
      <c r="N21" s="225"/>
    </row>
    <row r="22" spans="1:14" ht="53.25" customHeight="1">
      <c r="B22" s="259"/>
      <c r="C22" s="259"/>
      <c r="D22" s="259"/>
      <c r="E22" s="256"/>
      <c r="F22" s="256"/>
      <c r="G22" s="256"/>
      <c r="H22" s="230">
        <f>IF(E17&lt;0,B22-C22+D22-D17+E17-G22,B22-C22+D22-D17-G22)</f>
        <v>0</v>
      </c>
      <c r="I22" s="230">
        <f>IF(E17&lt;0,D22+E22-F22-D17+E17,D22+E22-F22-D17)</f>
        <v>0</v>
      </c>
      <c r="L22" s="421"/>
      <c r="M22" s="225"/>
      <c r="N22" s="225"/>
    </row>
    <row r="23" spans="1:14" ht="73.5" customHeight="1">
      <c r="B23" s="231"/>
      <c r="C23" s="231"/>
      <c r="D23" s="231"/>
      <c r="E23" s="215"/>
      <c r="F23" s="232" t="s">
        <v>111</v>
      </c>
      <c r="G23" s="232" t="s">
        <v>122</v>
      </c>
      <c r="H23" s="233" t="s">
        <v>30</v>
      </c>
      <c r="I23" s="233" t="s">
        <v>31</v>
      </c>
      <c r="L23" s="421"/>
      <c r="M23" s="225"/>
      <c r="N23" s="225"/>
    </row>
    <row r="24" spans="1:14" ht="13">
      <c r="E24" s="221"/>
      <c r="K24" s="225"/>
      <c r="L24" s="225"/>
      <c r="M24" s="225"/>
      <c r="N24" s="225"/>
    </row>
    <row r="25" spans="1:14" s="234" customFormat="1" ht="17.25" customHeight="1">
      <c r="A25" s="234" t="s">
        <v>62</v>
      </c>
      <c r="B25" s="221"/>
      <c r="C25" s="221"/>
      <c r="D25" s="235"/>
      <c r="E25" s="236"/>
      <c r="F25" s="236"/>
      <c r="G25" s="235"/>
      <c r="H25" s="235"/>
      <c r="I25" s="235"/>
    </row>
    <row r="26" spans="1:14" s="234" customFormat="1" ht="13">
      <c r="A26" s="234" t="s">
        <v>112</v>
      </c>
      <c r="B26" s="221"/>
      <c r="C26" s="235"/>
      <c r="D26" s="238"/>
      <c r="E26" s="235"/>
      <c r="F26" s="235"/>
      <c r="G26" s="235"/>
      <c r="J26" s="379" t="s">
        <v>0</v>
      </c>
    </row>
    <row r="27" spans="1:14" ht="13">
      <c r="A27" s="240" t="s">
        <v>372</v>
      </c>
      <c r="B27" s="240"/>
      <c r="C27" s="240"/>
      <c r="D27" s="240"/>
      <c r="E27" s="240"/>
      <c r="F27" s="240"/>
      <c r="G27" s="240"/>
      <c r="H27" s="240"/>
      <c r="I27" s="240"/>
      <c r="J27" s="240"/>
      <c r="K27" s="240"/>
      <c r="L27" s="240"/>
      <c r="M27" s="240"/>
    </row>
    <row r="28" spans="1:14" ht="13">
      <c r="A28" s="240"/>
      <c r="B28" s="240"/>
      <c r="C28" s="240"/>
      <c r="D28" s="240"/>
      <c r="E28" s="240"/>
      <c r="F28" s="240"/>
      <c r="G28" s="240"/>
      <c r="H28" s="240"/>
      <c r="I28" s="240"/>
      <c r="J28" s="240"/>
      <c r="K28" s="240"/>
      <c r="L28" s="240"/>
      <c r="M28" s="240"/>
    </row>
    <row r="29" spans="1:14" s="234" customFormat="1" ht="13">
      <c r="B29" s="242" t="s">
        <v>113</v>
      </c>
    </row>
    <row r="30" spans="1:14" s="234" customFormat="1" ht="48.5" thickBot="1">
      <c r="B30" s="243" t="s">
        <v>34</v>
      </c>
      <c r="C30" s="338" t="s">
        <v>312</v>
      </c>
      <c r="D30" s="338" t="s">
        <v>313</v>
      </c>
      <c r="E30" s="244" t="s">
        <v>35</v>
      </c>
      <c r="F30" s="439"/>
      <c r="G30" s="236"/>
      <c r="H30" s="245"/>
    </row>
    <row r="31" spans="1:14" s="234" customFormat="1" ht="40.5" customHeight="1" thickBot="1">
      <c r="A31" s="246" t="s">
        <v>36</v>
      </c>
      <c r="B31" s="260"/>
      <c r="C31" s="260"/>
      <c r="D31" s="260"/>
      <c r="E31" s="247">
        <f>SUM(B31:D31)</f>
        <v>0</v>
      </c>
      <c r="F31" s="440"/>
      <c r="G31" s="430"/>
      <c r="H31" s="245"/>
    </row>
    <row r="32" spans="1:14" s="234" customFormat="1" ht="13">
      <c r="A32" s="235"/>
      <c r="B32" s="236" t="s">
        <v>37</v>
      </c>
      <c r="C32" s="236"/>
      <c r="D32" s="236"/>
      <c r="E32" s="236"/>
      <c r="F32" s="236"/>
      <c r="G32" s="236"/>
      <c r="H32" s="236"/>
      <c r="I32" s="245"/>
    </row>
    <row r="33" spans="1:9" s="234" customFormat="1" ht="13">
      <c r="A33" s="235"/>
      <c r="B33" s="248" t="s">
        <v>337</v>
      </c>
      <c r="C33" s="236"/>
      <c r="D33" s="236"/>
      <c r="E33" s="236"/>
      <c r="F33" s="236"/>
      <c r="G33" s="236"/>
      <c r="H33" s="236"/>
      <c r="I33" s="245"/>
    </row>
    <row r="34" spans="1:9" s="234" customFormat="1" ht="13">
      <c r="A34" s="235"/>
      <c r="B34" s="248" t="s">
        <v>338</v>
      </c>
      <c r="C34" s="236"/>
      <c r="D34" s="236"/>
      <c r="E34" s="236"/>
      <c r="F34" s="236"/>
      <c r="G34" s="236"/>
      <c r="H34" s="236"/>
      <c r="I34" s="245"/>
    </row>
    <row r="35" spans="1:9" s="234" customFormat="1" ht="13">
      <c r="A35" s="235"/>
      <c r="B35" s="248" t="s">
        <v>339</v>
      </c>
      <c r="C35" s="236"/>
      <c r="D35" s="236"/>
      <c r="E35" s="236"/>
      <c r="F35" s="236"/>
      <c r="G35" s="236"/>
      <c r="H35" s="236"/>
      <c r="I35" s="245"/>
    </row>
    <row r="36" spans="1:9" s="234" customFormat="1" ht="13">
      <c r="A36" s="235"/>
      <c r="B36" s="248"/>
      <c r="C36" s="236"/>
      <c r="D36" s="236"/>
      <c r="E36" s="236"/>
      <c r="F36" s="236"/>
      <c r="G36" s="236"/>
      <c r="H36" s="236"/>
      <c r="I36" s="245"/>
    </row>
    <row r="37" spans="1:9" s="234" customFormat="1" ht="13">
      <c r="B37" s="234" t="s">
        <v>38</v>
      </c>
    </row>
    <row r="38" spans="1:9" s="234" customFormat="1" ht="78.5" thickBot="1">
      <c r="B38" s="426" t="s">
        <v>106</v>
      </c>
      <c r="C38" s="243" t="s">
        <v>114</v>
      </c>
      <c r="D38" s="243" t="s">
        <v>115</v>
      </c>
      <c r="E38" s="243" t="s">
        <v>116</v>
      </c>
      <c r="F38" s="243" t="s">
        <v>323</v>
      </c>
      <c r="G38" s="380" t="s">
        <v>35</v>
      </c>
      <c r="H38" s="245"/>
    </row>
    <row r="39" spans="1:9" s="234" customFormat="1" ht="43.5" customHeight="1" thickBot="1">
      <c r="A39" s="246" t="s">
        <v>36</v>
      </c>
      <c r="B39" s="381"/>
      <c r="C39" s="260"/>
      <c r="D39" s="260"/>
      <c r="E39" s="260"/>
      <c r="F39" s="260"/>
      <c r="G39" s="247">
        <f>SUM(B39:F39)</f>
        <v>0</v>
      </c>
      <c r="H39" s="245"/>
    </row>
    <row r="40" spans="1:9" s="234" customFormat="1" ht="13">
      <c r="A40" s="235"/>
      <c r="B40" s="236" t="s">
        <v>37</v>
      </c>
      <c r="C40" s="236"/>
      <c r="D40" s="236"/>
      <c r="E40" s="236"/>
      <c r="F40" s="382"/>
      <c r="G40" s="236"/>
      <c r="H40" s="236"/>
      <c r="I40" s="245"/>
    </row>
    <row r="41" spans="1:9" s="234" customFormat="1" ht="13.5" customHeight="1">
      <c r="A41" s="235"/>
      <c r="B41" s="600" t="s">
        <v>340</v>
      </c>
      <c r="C41" s="600"/>
      <c r="D41" s="600"/>
      <c r="E41" s="600"/>
      <c r="F41" s="600"/>
      <c r="G41" s="600"/>
      <c r="H41" s="236"/>
      <c r="I41" s="245"/>
    </row>
    <row r="42" spans="1:9" s="234" customFormat="1" ht="13">
      <c r="A42" s="235"/>
      <c r="B42" s="248" t="s">
        <v>341</v>
      </c>
      <c r="C42" s="236"/>
      <c r="D42" s="236"/>
      <c r="E42" s="236"/>
      <c r="F42" s="236"/>
      <c r="G42" s="236"/>
      <c r="H42" s="236"/>
      <c r="I42" s="245"/>
    </row>
    <row r="43" spans="1:9" s="234" customFormat="1" ht="13">
      <c r="A43" s="235"/>
      <c r="B43" s="248" t="s">
        <v>342</v>
      </c>
      <c r="C43" s="236"/>
      <c r="D43" s="236"/>
      <c r="E43" s="236"/>
      <c r="F43" s="236"/>
      <c r="G43" s="236"/>
      <c r="H43" s="236"/>
      <c r="I43" s="245"/>
    </row>
    <row r="44" spans="1:9" s="234" customFormat="1" ht="13">
      <c r="A44" s="235"/>
      <c r="B44" s="248" t="s">
        <v>343</v>
      </c>
      <c r="C44" s="236"/>
      <c r="D44" s="236"/>
      <c r="E44" s="236"/>
      <c r="F44" s="236"/>
      <c r="G44" s="236"/>
      <c r="H44" s="236"/>
      <c r="I44" s="245"/>
    </row>
    <row r="45" spans="1:9" s="234" customFormat="1" ht="13">
      <c r="A45" s="235"/>
      <c r="B45" s="342" t="s">
        <v>344</v>
      </c>
      <c r="C45" s="236"/>
      <c r="D45" s="236"/>
      <c r="E45" s="236"/>
      <c r="F45" s="236"/>
      <c r="G45" s="236"/>
      <c r="H45" s="236"/>
      <c r="I45" s="245"/>
    </row>
    <row r="46" spans="1:9" s="234" customFormat="1" ht="12" customHeight="1"/>
    <row r="47" spans="1:9" s="234" customFormat="1" ht="13">
      <c r="B47" s="234" t="s">
        <v>39</v>
      </c>
      <c r="E47" s="383"/>
    </row>
    <row r="48" spans="1:9" s="234" customFormat="1" ht="96" customHeight="1" thickBot="1">
      <c r="B48" s="243" t="s">
        <v>117</v>
      </c>
      <c r="C48" s="243" t="s">
        <v>118</v>
      </c>
      <c r="D48" s="432" t="s">
        <v>332</v>
      </c>
      <c r="E48" s="433" t="s">
        <v>333</v>
      </c>
      <c r="F48" s="244" t="s">
        <v>329</v>
      </c>
      <c r="G48" s="236"/>
    </row>
    <row r="49" spans="1:10" s="234" customFormat="1" ht="41.25" customHeight="1" thickBot="1">
      <c r="A49" s="246" t="s">
        <v>36</v>
      </c>
      <c r="B49" s="384"/>
      <c r="C49" s="385"/>
      <c r="D49" s="385"/>
      <c r="E49" s="386"/>
      <c r="F49" s="429">
        <f>SUM(B49:E49)</f>
        <v>0</v>
      </c>
      <c r="G49" s="430"/>
    </row>
    <row r="50" spans="1:10" s="234" customFormat="1" ht="13">
      <c r="A50" s="235"/>
      <c r="B50" s="236" t="s">
        <v>37</v>
      </c>
      <c r="C50" s="236"/>
      <c r="D50" s="236"/>
      <c r="E50" s="236"/>
      <c r="F50" s="236"/>
      <c r="G50" s="236"/>
      <c r="H50" s="236"/>
      <c r="I50" s="245"/>
    </row>
    <row r="51" spans="1:10" s="234" customFormat="1" ht="13">
      <c r="A51" s="235"/>
      <c r="B51" s="434" t="s">
        <v>345</v>
      </c>
      <c r="C51" s="250"/>
      <c r="D51" s="250"/>
      <c r="E51" s="250"/>
      <c r="F51" s="250"/>
      <c r="G51" s="236"/>
      <c r="H51" s="236"/>
      <c r="I51" s="245"/>
    </row>
    <row r="52" spans="1:10" s="234" customFormat="1" ht="13">
      <c r="A52" s="235"/>
      <c r="B52" s="601" t="s">
        <v>346</v>
      </c>
      <c r="C52" s="601"/>
      <c r="D52" s="601"/>
      <c r="E52" s="601"/>
      <c r="F52" s="601"/>
      <c r="G52" s="236"/>
      <c r="H52" s="236"/>
      <c r="I52" s="245"/>
    </row>
    <row r="53" spans="1:10" s="234" customFormat="1" ht="13">
      <c r="A53" s="235"/>
      <c r="B53" s="438" t="s">
        <v>347</v>
      </c>
      <c r="C53" s="436"/>
      <c r="D53" s="436"/>
      <c r="E53" s="436"/>
      <c r="F53" s="436"/>
      <c r="G53" s="387"/>
      <c r="H53" s="236"/>
      <c r="I53" s="245"/>
    </row>
    <row r="54" spans="1:10" s="234" customFormat="1" ht="13">
      <c r="A54" s="235"/>
      <c r="B54" s="438" t="s">
        <v>348</v>
      </c>
      <c r="C54" s="436"/>
      <c r="D54" s="436"/>
      <c r="E54" s="436"/>
      <c r="F54" s="436"/>
      <c r="G54" s="387"/>
      <c r="H54" s="236"/>
      <c r="I54" s="245"/>
    </row>
    <row r="55" spans="1:10" s="234" customFormat="1" ht="13">
      <c r="A55" s="235"/>
      <c r="B55" s="248"/>
      <c r="C55" s="236"/>
      <c r="D55" s="236"/>
      <c r="E55" s="236"/>
      <c r="F55" s="236"/>
      <c r="G55" s="236"/>
      <c r="H55" s="236"/>
      <c r="I55" s="245"/>
    </row>
    <row r="56" spans="1:10" s="234" customFormat="1" ht="13">
      <c r="B56" s="234" t="s">
        <v>40</v>
      </c>
    </row>
    <row r="57" spans="1:10" s="234" customFormat="1" ht="52.5" thickBot="1">
      <c r="B57" s="243" t="s">
        <v>119</v>
      </c>
      <c r="C57" s="243" t="s">
        <v>41</v>
      </c>
      <c r="D57" s="243" t="s">
        <v>120</v>
      </c>
      <c r="E57" s="388" t="s">
        <v>131</v>
      </c>
      <c r="F57" s="243" t="s">
        <v>35</v>
      </c>
      <c r="G57" s="236"/>
      <c r="H57" s="236"/>
      <c r="I57" s="236"/>
      <c r="J57" s="245"/>
    </row>
    <row r="58" spans="1:10" s="234" customFormat="1" ht="42.75" customHeight="1" thickBot="1">
      <c r="A58" s="246" t="s">
        <v>36</v>
      </c>
      <c r="B58" s="260"/>
      <c r="C58" s="260"/>
      <c r="D58" s="260"/>
      <c r="E58" s="389"/>
      <c r="F58" s="247">
        <f>SUM(B58:E58)</f>
        <v>0</v>
      </c>
      <c r="G58" s="236"/>
      <c r="H58" s="236"/>
      <c r="I58" s="236"/>
      <c r="J58" s="245"/>
    </row>
    <row r="59" spans="1:10" s="234" customFormat="1" ht="13">
      <c r="A59" s="235"/>
      <c r="B59" s="236" t="s">
        <v>37</v>
      </c>
      <c r="C59" s="236"/>
      <c r="D59" s="236"/>
      <c r="E59" s="382"/>
      <c r="F59" s="236"/>
      <c r="G59" s="236"/>
      <c r="H59" s="236"/>
      <c r="I59" s="245"/>
    </row>
    <row r="60" spans="1:10" s="234" customFormat="1" ht="13">
      <c r="A60" s="235"/>
      <c r="B60" s="248" t="s">
        <v>349</v>
      </c>
      <c r="C60" s="236"/>
      <c r="D60" s="236"/>
      <c r="E60" s="236"/>
      <c r="F60" s="236"/>
      <c r="G60" s="236"/>
      <c r="H60" s="236"/>
      <c r="I60" s="245"/>
    </row>
    <row r="61" spans="1:10" s="234" customFormat="1" ht="13">
      <c r="A61" s="235"/>
      <c r="B61" s="248" t="s">
        <v>350</v>
      </c>
      <c r="C61" s="236"/>
      <c r="D61" s="236"/>
      <c r="E61" s="236"/>
      <c r="F61" s="236"/>
      <c r="G61" s="236"/>
      <c r="H61" s="236"/>
      <c r="I61" s="245"/>
    </row>
    <row r="62" spans="1:10" s="234" customFormat="1" ht="13">
      <c r="A62" s="235"/>
      <c r="B62" s="248" t="s">
        <v>351</v>
      </c>
      <c r="C62" s="236"/>
      <c r="D62" s="236"/>
      <c r="E62" s="236"/>
      <c r="F62" s="236"/>
      <c r="G62" s="236"/>
      <c r="H62" s="236"/>
      <c r="I62" s="245"/>
    </row>
    <row r="63" spans="1:10" s="234" customFormat="1" ht="13">
      <c r="A63" s="235"/>
      <c r="B63" s="342" t="s">
        <v>352</v>
      </c>
      <c r="C63" s="236"/>
      <c r="D63" s="236"/>
      <c r="E63" s="236"/>
      <c r="F63" s="236"/>
      <c r="G63" s="236"/>
      <c r="H63" s="236"/>
      <c r="I63" s="245"/>
    </row>
    <row r="64" spans="1:10" s="234" customFormat="1" ht="13">
      <c r="A64" s="235"/>
      <c r="B64" s="248"/>
      <c r="C64" s="236"/>
      <c r="D64" s="236"/>
      <c r="E64" s="236"/>
      <c r="F64" s="236"/>
      <c r="G64" s="236"/>
      <c r="H64" s="236"/>
      <c r="I64" s="245"/>
    </row>
    <row r="65" spans="1:13" s="234" customFormat="1" ht="13">
      <c r="B65" s="234" t="s">
        <v>42</v>
      </c>
    </row>
    <row r="66" spans="1:13" s="234" customFormat="1" ht="26.5" thickBot="1">
      <c r="B66" s="243" t="s">
        <v>121</v>
      </c>
      <c r="C66" s="243" t="s">
        <v>35</v>
      </c>
      <c r="D66" s="236"/>
      <c r="E66" s="236"/>
      <c r="F66" s="236"/>
      <c r="G66" s="236"/>
      <c r="H66" s="245"/>
    </row>
    <row r="67" spans="1:13" s="234" customFormat="1" ht="42" customHeight="1" thickBot="1">
      <c r="A67" s="246" t="s">
        <v>36</v>
      </c>
      <c r="B67" s="260"/>
      <c r="C67" s="247">
        <f>SUM(B67)</f>
        <v>0</v>
      </c>
      <c r="D67" s="236"/>
      <c r="E67" s="249"/>
      <c r="F67" s="236"/>
      <c r="G67" s="236"/>
      <c r="H67" s="245"/>
    </row>
    <row r="68" spans="1:13" s="234" customFormat="1" ht="13">
      <c r="A68" s="235"/>
      <c r="B68" s="236" t="s">
        <v>37</v>
      </c>
      <c r="C68" s="236"/>
      <c r="D68" s="236"/>
      <c r="E68" s="236"/>
      <c r="F68" s="236"/>
      <c r="G68" s="236"/>
      <c r="H68" s="236"/>
      <c r="I68" s="245"/>
    </row>
    <row r="69" spans="1:13" s="234" customFormat="1" ht="13">
      <c r="A69" s="235"/>
      <c r="B69" s="248" t="s">
        <v>353</v>
      </c>
      <c r="C69" s="236"/>
      <c r="D69" s="236"/>
      <c r="E69" s="236"/>
      <c r="F69" s="236"/>
      <c r="G69" s="236"/>
      <c r="H69" s="236"/>
      <c r="I69" s="245"/>
    </row>
    <row r="70" spans="1:13" s="234" customFormat="1" ht="13">
      <c r="A70" s="235"/>
      <c r="B70" s="248"/>
      <c r="C70" s="236"/>
      <c r="D70" s="236"/>
      <c r="E70" s="236"/>
      <c r="F70" s="236"/>
      <c r="G70" s="236"/>
      <c r="H70" s="236"/>
      <c r="I70" s="245"/>
    </row>
    <row r="71" spans="1:13" ht="13">
      <c r="A71" s="240"/>
      <c r="B71" s="240" t="s">
        <v>43</v>
      </c>
      <c r="C71" s="240"/>
      <c r="D71" s="240"/>
      <c r="E71" s="240"/>
      <c r="F71" s="240"/>
      <c r="G71" s="240"/>
      <c r="H71" s="240"/>
      <c r="I71" s="240"/>
      <c r="J71" s="240"/>
      <c r="K71" s="240"/>
      <c r="L71" s="240"/>
    </row>
    <row r="72" spans="1:13" ht="52">
      <c r="A72" s="251"/>
      <c r="B72" s="390" t="s">
        <v>44</v>
      </c>
      <c r="C72" s="390" t="s">
        <v>45</v>
      </c>
      <c r="D72" s="390" t="s">
        <v>46</v>
      </c>
      <c r="E72" s="390" t="s">
        <v>47</v>
      </c>
      <c r="F72" s="246" t="s">
        <v>48</v>
      </c>
      <c r="G72" s="390" t="s">
        <v>49</v>
      </c>
      <c r="H72" s="419" t="s">
        <v>131</v>
      </c>
      <c r="I72" s="390" t="s">
        <v>50</v>
      </c>
      <c r="J72" s="390" t="s">
        <v>51</v>
      </c>
    </row>
    <row r="73" spans="1:13" ht="41.25" customHeight="1">
      <c r="A73" s="390" t="s">
        <v>36</v>
      </c>
      <c r="B73" s="391"/>
      <c r="C73" s="391"/>
      <c r="D73" s="391"/>
      <c r="E73" s="391"/>
      <c r="F73" s="391"/>
      <c r="G73" s="391"/>
      <c r="H73" s="391"/>
      <c r="I73" s="391"/>
      <c r="J73" s="391"/>
    </row>
    <row r="74" spans="1:13" ht="13">
      <c r="A74" s="251"/>
      <c r="B74" s="252"/>
      <c r="C74" s="252"/>
      <c r="D74" s="252"/>
      <c r="E74" s="252"/>
      <c r="F74" s="252"/>
      <c r="G74" s="252"/>
      <c r="H74" s="252"/>
      <c r="I74" s="252"/>
      <c r="J74" s="252"/>
      <c r="K74" s="252"/>
      <c r="L74" s="252"/>
      <c r="M74" s="392"/>
    </row>
    <row r="75" spans="1:13" ht="57" customHeight="1" thickBot="1">
      <c r="A75" s="251"/>
      <c r="B75" s="390" t="s">
        <v>105</v>
      </c>
      <c r="C75" s="390" t="s">
        <v>3</v>
      </c>
      <c r="D75" s="393" t="s">
        <v>35</v>
      </c>
      <c r="E75" s="252"/>
      <c r="F75" s="252"/>
      <c r="G75" s="252"/>
      <c r="H75" s="252"/>
      <c r="I75" s="252"/>
      <c r="J75" s="252"/>
      <c r="K75" s="252"/>
      <c r="L75" s="252"/>
      <c r="M75" s="392"/>
    </row>
    <row r="76" spans="1:13" ht="50.15" customHeight="1" thickBot="1">
      <c r="A76" s="251"/>
      <c r="B76" s="391"/>
      <c r="C76" s="394"/>
      <c r="D76" s="395">
        <f>B73+C73+D73+E73+F73+G73+H73+I73+J73+B76+C76</f>
        <v>0</v>
      </c>
      <c r="E76" s="252"/>
      <c r="F76" s="252"/>
      <c r="G76" s="252"/>
      <c r="H76" s="252"/>
      <c r="I76" s="252"/>
      <c r="J76" s="252"/>
      <c r="K76" s="252"/>
      <c r="L76" s="252"/>
      <c r="M76" s="392"/>
    </row>
    <row r="77" spans="1:13" ht="13">
      <c r="A77" s="251"/>
      <c r="B77" s="252"/>
      <c r="C77" s="252"/>
      <c r="D77" s="252"/>
      <c r="E77" s="252"/>
      <c r="F77" s="252"/>
      <c r="G77" s="252"/>
      <c r="H77" s="252"/>
      <c r="I77" s="252"/>
      <c r="J77" s="252"/>
      <c r="K77" s="252"/>
      <c r="L77" s="252"/>
      <c r="M77" s="392"/>
    </row>
    <row r="78" spans="1:13" s="234" customFormat="1" ht="13">
      <c r="B78" s="242" t="s">
        <v>52</v>
      </c>
      <c r="C78" s="249"/>
      <c r="D78" s="249"/>
      <c r="E78" s="249"/>
      <c r="F78" s="249"/>
      <c r="G78" s="249"/>
      <c r="H78" s="249"/>
      <c r="I78" s="249"/>
      <c r="J78" s="236"/>
    </row>
    <row r="79" spans="1:13" s="234" customFormat="1" ht="13">
      <c r="B79" s="242" t="s">
        <v>354</v>
      </c>
      <c r="C79" s="249"/>
      <c r="D79" s="249"/>
      <c r="E79" s="249"/>
      <c r="F79" s="249"/>
      <c r="G79" s="249"/>
      <c r="H79" s="249"/>
      <c r="I79" s="249"/>
      <c r="J79" s="236"/>
    </row>
    <row r="80" spans="1:13" s="234" customFormat="1" ht="13">
      <c r="B80" s="242" t="s">
        <v>355</v>
      </c>
      <c r="C80" s="249"/>
      <c r="D80" s="249"/>
      <c r="E80" s="249"/>
      <c r="F80" s="249"/>
      <c r="G80" s="249"/>
      <c r="H80" s="249"/>
      <c r="I80" s="249"/>
      <c r="J80" s="236"/>
    </row>
    <row r="81" spans="1:10" s="234" customFormat="1" ht="13">
      <c r="B81" s="242" t="s">
        <v>356</v>
      </c>
      <c r="C81" s="249"/>
      <c r="D81" s="249"/>
      <c r="E81" s="249"/>
      <c r="F81" s="249"/>
      <c r="G81" s="249"/>
      <c r="H81" s="249"/>
      <c r="I81" s="249"/>
      <c r="J81" s="236"/>
    </row>
    <row r="82" spans="1:10" s="234" customFormat="1" ht="13">
      <c r="B82" s="242" t="s">
        <v>357</v>
      </c>
      <c r="C82" s="249"/>
      <c r="D82" s="249"/>
      <c r="E82" s="249"/>
      <c r="F82" s="249"/>
      <c r="G82" s="249"/>
      <c r="H82" s="249"/>
      <c r="I82" s="249"/>
      <c r="J82" s="236"/>
    </row>
    <row r="83" spans="1:10" s="234" customFormat="1" ht="13">
      <c r="B83" s="242" t="s">
        <v>358</v>
      </c>
      <c r="C83" s="249"/>
      <c r="D83" s="249"/>
      <c r="E83" s="249"/>
      <c r="F83" s="249"/>
      <c r="G83" s="249"/>
      <c r="H83" s="249"/>
      <c r="I83" s="249"/>
      <c r="J83" s="236"/>
    </row>
    <row r="84" spans="1:10" s="234" customFormat="1" ht="13">
      <c r="B84" s="242" t="s">
        <v>359</v>
      </c>
      <c r="C84" s="249"/>
      <c r="D84" s="249"/>
      <c r="E84" s="249"/>
      <c r="F84" s="249"/>
      <c r="G84" s="249"/>
      <c r="H84" s="249"/>
      <c r="I84" s="249"/>
      <c r="J84" s="236"/>
    </row>
    <row r="85" spans="1:10" s="234" customFormat="1" ht="13">
      <c r="B85" s="342" t="s">
        <v>360</v>
      </c>
      <c r="C85" s="249"/>
      <c r="D85" s="249"/>
      <c r="E85" s="249"/>
      <c r="F85" s="249"/>
      <c r="G85" s="249"/>
      <c r="H85" s="249"/>
      <c r="I85" s="249"/>
      <c r="J85" s="236"/>
    </row>
    <row r="86" spans="1:10" s="234" customFormat="1" ht="13">
      <c r="B86" s="242" t="s">
        <v>361</v>
      </c>
      <c r="C86" s="249"/>
      <c r="D86" s="249"/>
      <c r="E86" s="249"/>
      <c r="F86" s="249"/>
      <c r="G86" s="249"/>
      <c r="H86" s="249"/>
      <c r="I86" s="249"/>
      <c r="J86" s="236"/>
    </row>
    <row r="87" spans="1:10" s="234" customFormat="1" ht="13">
      <c r="B87" s="242" t="s">
        <v>362</v>
      </c>
      <c r="C87" s="249"/>
      <c r="D87" s="249"/>
      <c r="E87" s="249"/>
      <c r="F87" s="249"/>
      <c r="G87" s="249"/>
      <c r="H87" s="249"/>
      <c r="I87" s="249"/>
      <c r="J87" s="236"/>
    </row>
    <row r="88" spans="1:10" s="234" customFormat="1" ht="13">
      <c r="B88" s="242" t="s">
        <v>363</v>
      </c>
      <c r="C88" s="249"/>
      <c r="D88" s="249"/>
      <c r="E88" s="249"/>
      <c r="F88" s="249"/>
      <c r="G88" s="249"/>
      <c r="H88" s="249"/>
      <c r="I88" s="249"/>
      <c r="J88" s="236"/>
    </row>
    <row r="89" spans="1:10" s="234" customFormat="1" ht="13">
      <c r="B89" s="242" t="s">
        <v>364</v>
      </c>
      <c r="C89" s="249"/>
      <c r="D89" s="249"/>
      <c r="E89" s="249"/>
      <c r="F89" s="249"/>
      <c r="G89" s="249"/>
      <c r="H89" s="249"/>
      <c r="I89" s="249"/>
      <c r="J89" s="236"/>
    </row>
    <row r="90" spans="1:10" s="234" customFormat="1" ht="13">
      <c r="B90" s="242"/>
      <c r="C90" s="249"/>
      <c r="D90" s="249"/>
      <c r="E90" s="249"/>
      <c r="F90" s="249"/>
      <c r="G90" s="249"/>
      <c r="H90" s="249"/>
      <c r="I90" s="249"/>
      <c r="J90" s="236"/>
    </row>
    <row r="91" spans="1:10" s="234" customFormat="1" ht="13">
      <c r="B91" s="234" t="s">
        <v>53</v>
      </c>
    </row>
    <row r="92" spans="1:10" s="234" customFormat="1" ht="39.5" thickBot="1">
      <c r="B92" s="243" t="s">
        <v>54</v>
      </c>
      <c r="C92" s="243" t="s">
        <v>35</v>
      </c>
      <c r="D92" s="236"/>
      <c r="E92" s="236"/>
      <c r="F92" s="236"/>
      <c r="G92" s="245"/>
    </row>
    <row r="93" spans="1:10" s="234" customFormat="1" ht="39" customHeight="1" thickBot="1">
      <c r="A93" s="246" t="s">
        <v>36</v>
      </c>
      <c r="B93" s="260"/>
      <c r="C93" s="247">
        <f>SUM(B93:B93)</f>
        <v>0</v>
      </c>
      <c r="D93" s="236"/>
      <c r="E93" s="236"/>
      <c r="F93" s="236"/>
      <c r="G93" s="245"/>
    </row>
    <row r="94" spans="1:10" s="234" customFormat="1" ht="13">
      <c r="A94" s="235"/>
      <c r="B94" s="236" t="s">
        <v>37</v>
      </c>
      <c r="C94" s="236"/>
      <c r="D94" s="236"/>
      <c r="E94" s="236"/>
      <c r="F94" s="236"/>
      <c r="G94" s="236"/>
      <c r="H94" s="236"/>
      <c r="I94" s="245"/>
    </row>
    <row r="95" spans="1:10" s="234" customFormat="1" ht="13">
      <c r="A95" s="235"/>
      <c r="B95" s="248" t="s">
        <v>365</v>
      </c>
      <c r="C95" s="236"/>
      <c r="D95" s="236"/>
      <c r="E95" s="236"/>
      <c r="F95" s="236"/>
      <c r="G95" s="236"/>
      <c r="H95" s="236"/>
      <c r="I95" s="245"/>
    </row>
    <row r="96" spans="1:10" s="234" customFormat="1" ht="13">
      <c r="A96" s="235"/>
      <c r="B96" s="396"/>
      <c r="C96" s="236"/>
      <c r="D96" s="236"/>
      <c r="E96" s="236"/>
      <c r="F96" s="236"/>
      <c r="G96" s="236"/>
      <c r="H96" s="236"/>
      <c r="I96" s="245"/>
    </row>
    <row r="97" spans="1:9" s="240" customFormat="1" ht="13">
      <c r="A97" s="234"/>
      <c r="B97" s="234" t="s">
        <v>55</v>
      </c>
      <c r="C97" s="234"/>
    </row>
    <row r="98" spans="1:9" s="240" customFormat="1" ht="109" customHeight="1" thickBot="1">
      <c r="A98" s="234"/>
      <c r="B98" s="343" t="s">
        <v>101</v>
      </c>
      <c r="C98" s="343" t="s">
        <v>100</v>
      </c>
      <c r="D98" s="343" t="s">
        <v>314</v>
      </c>
      <c r="E98" s="343" t="s">
        <v>321</v>
      </c>
      <c r="F98" s="437" t="s">
        <v>334</v>
      </c>
      <c r="G98" s="344" t="s">
        <v>35</v>
      </c>
    </row>
    <row r="99" spans="1:9" s="240" customFormat="1" ht="41.25" customHeight="1" thickBot="1">
      <c r="A99" s="254" t="s">
        <v>36</v>
      </c>
      <c r="B99" s="48"/>
      <c r="C99" s="261"/>
      <c r="D99" s="339"/>
      <c r="E99" s="339"/>
      <c r="F99" s="431"/>
      <c r="G99" s="247">
        <f>SUM(B99:F99)</f>
        <v>0</v>
      </c>
    </row>
    <row r="100" spans="1:9" s="240" customFormat="1" ht="13">
      <c r="A100" s="235"/>
      <c r="B100" s="236" t="s">
        <v>37</v>
      </c>
      <c r="C100" s="236"/>
    </row>
    <row r="101" spans="1:9" s="234" customFormat="1" ht="13">
      <c r="A101" s="235"/>
      <c r="B101" s="248" t="s">
        <v>366</v>
      </c>
      <c r="C101" s="236"/>
      <c r="D101" s="236"/>
      <c r="E101" s="236"/>
      <c r="F101" s="236"/>
      <c r="G101" s="236"/>
      <c r="H101" s="236"/>
      <c r="I101" s="245"/>
    </row>
    <row r="102" spans="1:9" s="240" customFormat="1" ht="13">
      <c r="A102" s="235"/>
      <c r="B102" s="248" t="s">
        <v>367</v>
      </c>
      <c r="C102" s="236"/>
    </row>
    <row r="103" spans="1:9" s="240" customFormat="1" ht="13">
      <c r="A103" s="235"/>
      <c r="B103" s="248" t="s">
        <v>368</v>
      </c>
      <c r="C103" s="236"/>
    </row>
    <row r="104" spans="1:9" s="240" customFormat="1" ht="13">
      <c r="A104" s="235"/>
      <c r="B104" s="248" t="s">
        <v>370</v>
      </c>
      <c r="C104" s="236"/>
    </row>
    <row r="105" spans="1:9" s="240" customFormat="1" ht="13">
      <c r="B105" s="434" t="s">
        <v>369</v>
      </c>
    </row>
    <row r="107" spans="1:9" s="240" customFormat="1" ht="13">
      <c r="A107" s="234"/>
      <c r="B107" s="234" t="s">
        <v>103</v>
      </c>
      <c r="C107" s="234"/>
    </row>
    <row r="108" spans="1:9" s="240" customFormat="1" ht="98.15" customHeight="1" thickBot="1">
      <c r="A108" s="234"/>
      <c r="B108" s="253" t="s">
        <v>324</v>
      </c>
      <c r="C108" s="243" t="s">
        <v>35</v>
      </c>
    </row>
    <row r="109" spans="1:9" s="240" customFormat="1" ht="40.5" customHeight="1" thickBot="1">
      <c r="A109" s="254" t="s">
        <v>36</v>
      </c>
      <c r="B109" s="48"/>
      <c r="C109" s="247">
        <f>SUM(B109:B109)</f>
        <v>0</v>
      </c>
    </row>
    <row r="110" spans="1:9" s="240" customFormat="1" ht="13">
      <c r="A110" s="235"/>
      <c r="B110" s="236" t="s">
        <v>37</v>
      </c>
      <c r="C110" s="236"/>
    </row>
    <row r="111" spans="1:9" s="240" customFormat="1" ht="13">
      <c r="B111" s="240" t="s">
        <v>325</v>
      </c>
    </row>
  </sheetData>
  <mergeCells count="4">
    <mergeCell ref="F12:G12"/>
    <mergeCell ref="F16:G16"/>
    <mergeCell ref="B41:G41"/>
    <mergeCell ref="B52:F52"/>
  </mergeCells>
  <phoneticPr fontId="1"/>
  <pageMargins left="0.7" right="0.7" top="0.75" bottom="0.75" header="0.3" footer="0.3"/>
  <pageSetup paperSize="9" scale="51" fitToHeight="4" orientation="landscape" r:id="rId1"/>
  <rowBreaks count="2" manualBreakCount="2">
    <brk id="24" max="16383" man="1"/>
    <brk id="70" max="16383" man="1"/>
  </rowBreaks>
  <ignoredErrors>
    <ignoredError sqref="F49"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38B6A-81B5-421D-BC53-9A8C71E95AB6}">
  <sheetPr>
    <tabColor theme="9" tint="0.39997558519241921"/>
    <pageSetUpPr fitToPage="1"/>
  </sheetPr>
  <dimension ref="A1:G26"/>
  <sheetViews>
    <sheetView view="pageBreakPreview" zoomScaleNormal="100" workbookViewId="0"/>
  </sheetViews>
  <sheetFormatPr defaultColWidth="9" defaultRowHeight="13"/>
  <cols>
    <col min="1" max="1" width="4.6328125" style="19" customWidth="1"/>
    <col min="2" max="2" width="19.90625" style="19" customWidth="1"/>
    <col min="3" max="3" width="15.08984375" style="19" customWidth="1"/>
    <col min="4" max="4" width="30.453125" style="19" customWidth="1"/>
    <col min="5" max="5" width="42.08984375" style="19" customWidth="1"/>
    <col min="6" max="6" width="9" style="19"/>
    <col min="7" max="7" width="12.90625" style="19" customWidth="1"/>
    <col min="8" max="16384" width="9" style="19"/>
  </cols>
  <sheetData>
    <row r="1" spans="1:7" ht="14">
      <c r="A1" s="4" t="s">
        <v>63</v>
      </c>
      <c r="F1" s="20" t="s">
        <v>2</v>
      </c>
      <c r="G1" s="272"/>
    </row>
    <row r="2" spans="1:7" ht="14">
      <c r="F2" s="5"/>
      <c r="G2" s="5"/>
    </row>
    <row r="3" spans="1:7" s="5" customFormat="1" ht="14">
      <c r="A3" s="20" t="s">
        <v>15</v>
      </c>
      <c r="B3" s="272"/>
      <c r="F3" s="20" t="s">
        <v>1</v>
      </c>
      <c r="G3" s="271"/>
    </row>
    <row r="4" spans="1:7" ht="14">
      <c r="F4" s="5"/>
      <c r="G4" s="21"/>
    </row>
    <row r="6" spans="1:7" ht="14.5" thickBot="1">
      <c r="E6" s="22" t="s">
        <v>123</v>
      </c>
      <c r="F6" s="23"/>
      <c r="G6" s="24"/>
    </row>
    <row r="7" spans="1:7" s="25" customFormat="1" ht="13.5" thickBot="1">
      <c r="B7" s="26" t="s">
        <v>64</v>
      </c>
      <c r="C7" s="27" t="s">
        <v>65</v>
      </c>
      <c r="D7" s="27" t="s">
        <v>66</v>
      </c>
      <c r="E7" s="28" t="s">
        <v>67</v>
      </c>
    </row>
    <row r="8" spans="1:7" ht="13.5" thickTop="1">
      <c r="B8" s="273"/>
      <c r="C8" s="274"/>
      <c r="D8" s="275"/>
      <c r="E8" s="276"/>
    </row>
    <row r="9" spans="1:7">
      <c r="B9" s="277"/>
      <c r="C9" s="278"/>
      <c r="D9" s="279"/>
      <c r="E9" s="280"/>
    </row>
    <row r="10" spans="1:7">
      <c r="B10" s="277"/>
      <c r="C10" s="278"/>
      <c r="D10" s="279"/>
      <c r="E10" s="280"/>
    </row>
    <row r="11" spans="1:7">
      <c r="B11" s="277"/>
      <c r="C11" s="278"/>
      <c r="D11" s="279"/>
      <c r="E11" s="280"/>
    </row>
    <row r="12" spans="1:7">
      <c r="B12" s="277"/>
      <c r="C12" s="278"/>
      <c r="D12" s="279"/>
      <c r="E12" s="280"/>
    </row>
    <row r="13" spans="1:7">
      <c r="B13" s="277"/>
      <c r="C13" s="278"/>
      <c r="D13" s="279"/>
      <c r="E13" s="280"/>
    </row>
    <row r="14" spans="1:7">
      <c r="B14" s="277"/>
      <c r="C14" s="278"/>
      <c r="D14" s="279"/>
      <c r="E14" s="280"/>
    </row>
    <row r="15" spans="1:7">
      <c r="B15" s="277"/>
      <c r="C15" s="278"/>
      <c r="D15" s="279"/>
      <c r="E15" s="280"/>
    </row>
    <row r="16" spans="1:7">
      <c r="B16" s="277"/>
      <c r="C16" s="278"/>
      <c r="D16" s="279"/>
      <c r="E16" s="280"/>
    </row>
    <row r="17" spans="2:5">
      <c r="B17" s="277"/>
      <c r="C17" s="278"/>
      <c r="D17" s="279"/>
      <c r="E17" s="280"/>
    </row>
    <row r="18" spans="2:5">
      <c r="B18" s="277"/>
      <c r="C18" s="278"/>
      <c r="D18" s="279"/>
      <c r="E18" s="280"/>
    </row>
    <row r="19" spans="2:5">
      <c r="B19" s="277"/>
      <c r="C19" s="278"/>
      <c r="D19" s="279"/>
      <c r="E19" s="280"/>
    </row>
    <row r="20" spans="2:5">
      <c r="B20" s="277"/>
      <c r="C20" s="278"/>
      <c r="D20" s="279"/>
      <c r="E20" s="280"/>
    </row>
    <row r="21" spans="2:5" ht="13.5" thickBot="1">
      <c r="B21" s="281"/>
      <c r="C21" s="282"/>
      <c r="D21" s="283"/>
      <c r="E21" s="284"/>
    </row>
    <row r="22" spans="2:5" ht="13.5" thickBot="1">
      <c r="B22" s="29" t="s">
        <v>68</v>
      </c>
      <c r="C22" s="30">
        <f>SUM(C8:C21)</f>
        <v>0</v>
      </c>
      <c r="D22" s="31"/>
      <c r="E22" s="32"/>
    </row>
    <row r="24" spans="2:5">
      <c r="B24" s="4" t="s">
        <v>69</v>
      </c>
    </row>
    <row r="25" spans="2:5">
      <c r="B25" s="19" t="s">
        <v>70</v>
      </c>
    </row>
    <row r="26" spans="2:5">
      <c r="B26" s="33" t="s">
        <v>315</v>
      </c>
    </row>
  </sheetData>
  <phoneticPr fontId="1"/>
  <pageMargins left="0.78700000000000003" right="0.78700000000000003" top="0.98399999999999999" bottom="0.98399999999999999" header="0.51200000000000001" footer="0.51200000000000001"/>
  <pageSetup paperSize="9" scale="9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0E7ED-EBC4-471B-84FB-1016BE768AE5}">
  <sheetPr>
    <tabColor theme="9" tint="0.39997558519241921"/>
  </sheetPr>
  <dimension ref="A1:G31"/>
  <sheetViews>
    <sheetView view="pageBreakPreview" zoomScaleNormal="100" workbookViewId="0"/>
  </sheetViews>
  <sheetFormatPr defaultColWidth="9" defaultRowHeight="13"/>
  <cols>
    <col min="1" max="1" width="4.6328125" style="34" customWidth="1"/>
    <col min="2" max="2" width="19.90625" style="34" customWidth="1"/>
    <col min="3" max="3" width="15.08984375" style="34" customWidth="1"/>
    <col min="4" max="4" width="30.453125" style="34" customWidth="1"/>
    <col min="5" max="5" width="42.08984375" style="34" customWidth="1"/>
    <col min="6" max="6" width="9" style="34"/>
    <col min="7" max="7" width="14.08984375" style="34" customWidth="1"/>
    <col min="8" max="16384" width="9" style="34"/>
  </cols>
  <sheetData>
    <row r="1" spans="1:7" ht="14">
      <c r="A1" s="34" t="s">
        <v>71</v>
      </c>
      <c r="F1" s="35" t="s">
        <v>2</v>
      </c>
      <c r="G1" s="298"/>
    </row>
    <row r="2" spans="1:7" ht="14">
      <c r="F2" s="36"/>
      <c r="G2" s="36"/>
    </row>
    <row r="3" spans="1:7" s="36" customFormat="1" ht="14">
      <c r="A3" s="35" t="s">
        <v>15</v>
      </c>
      <c r="B3" s="298"/>
      <c r="F3" s="35" t="s">
        <v>1</v>
      </c>
      <c r="G3" s="297"/>
    </row>
    <row r="4" spans="1:7" ht="14">
      <c r="F4" s="36"/>
      <c r="G4" s="37"/>
    </row>
    <row r="6" spans="1:7" ht="13.5" thickBot="1">
      <c r="E6" s="38" t="s">
        <v>123</v>
      </c>
    </row>
    <row r="7" spans="1:7" s="39" customFormat="1" ht="13.5" thickBot="1">
      <c r="B7" s="40" t="s">
        <v>64</v>
      </c>
      <c r="C7" s="41" t="s">
        <v>65</v>
      </c>
      <c r="D7" s="41" t="s">
        <v>66</v>
      </c>
      <c r="E7" s="42" t="s">
        <v>72</v>
      </c>
    </row>
    <row r="8" spans="1:7" ht="13.5" thickTop="1">
      <c r="B8" s="285"/>
      <c r="C8" s="286"/>
      <c r="D8" s="287"/>
      <c r="E8" s="288"/>
    </row>
    <row r="9" spans="1:7">
      <c r="B9" s="289"/>
      <c r="C9" s="290"/>
      <c r="D9" s="291"/>
      <c r="E9" s="292"/>
    </row>
    <row r="10" spans="1:7">
      <c r="B10" s="289"/>
      <c r="C10" s="290"/>
      <c r="D10" s="291"/>
      <c r="E10" s="292"/>
    </row>
    <row r="11" spans="1:7">
      <c r="B11" s="289"/>
      <c r="C11" s="290"/>
      <c r="D11" s="291"/>
      <c r="E11" s="292"/>
    </row>
    <row r="12" spans="1:7">
      <c r="B12" s="289"/>
      <c r="C12" s="290"/>
      <c r="D12" s="291"/>
      <c r="E12" s="292"/>
    </row>
    <row r="13" spans="1:7">
      <c r="B13" s="289"/>
      <c r="C13" s="290"/>
      <c r="D13" s="291"/>
      <c r="E13" s="292"/>
    </row>
    <row r="14" spans="1:7">
      <c r="B14" s="289"/>
      <c r="C14" s="290"/>
      <c r="D14" s="291"/>
      <c r="E14" s="292"/>
    </row>
    <row r="15" spans="1:7">
      <c r="B15" s="289"/>
      <c r="C15" s="290"/>
      <c r="D15" s="291"/>
      <c r="E15" s="292"/>
    </row>
    <row r="16" spans="1:7">
      <c r="B16" s="289"/>
      <c r="C16" s="290"/>
      <c r="D16" s="291"/>
      <c r="E16" s="292"/>
    </row>
    <row r="17" spans="2:5">
      <c r="B17" s="289"/>
      <c r="C17" s="290"/>
      <c r="D17" s="291"/>
      <c r="E17" s="292"/>
    </row>
    <row r="18" spans="2:5">
      <c r="B18" s="289"/>
      <c r="C18" s="290"/>
      <c r="D18" s="291"/>
      <c r="E18" s="292"/>
    </row>
    <row r="19" spans="2:5">
      <c r="B19" s="289"/>
      <c r="C19" s="290"/>
      <c r="D19" s="291"/>
      <c r="E19" s="292"/>
    </row>
    <row r="20" spans="2:5">
      <c r="B20" s="289"/>
      <c r="C20" s="290"/>
      <c r="D20" s="291"/>
      <c r="E20" s="292"/>
    </row>
    <row r="21" spans="2:5" ht="13.5" thickBot="1">
      <c r="B21" s="293"/>
      <c r="C21" s="294"/>
      <c r="D21" s="295"/>
      <c r="E21" s="296"/>
    </row>
    <row r="22" spans="2:5" ht="13.5" thickBot="1">
      <c r="B22" s="43" t="s">
        <v>68</v>
      </c>
      <c r="C22" s="44">
        <f>SUM(C8:C21)</f>
        <v>0</v>
      </c>
      <c r="D22" s="45"/>
      <c r="E22" s="46"/>
    </row>
    <row r="24" spans="2:5">
      <c r="B24" s="34" t="s">
        <v>73</v>
      </c>
    </row>
    <row r="25" spans="2:5">
      <c r="B25" s="34" t="s">
        <v>74</v>
      </c>
    </row>
    <row r="26" spans="2:5">
      <c r="B26" s="34" t="s">
        <v>75</v>
      </c>
    </row>
    <row r="27" spans="2:5">
      <c r="B27" s="34" t="s">
        <v>124</v>
      </c>
    </row>
    <row r="28" spans="2:5">
      <c r="B28" s="34" t="s">
        <v>76</v>
      </c>
    </row>
    <row r="29" spans="2:5">
      <c r="B29" s="34" t="s">
        <v>77</v>
      </c>
    </row>
    <row r="30" spans="2:5">
      <c r="B30" s="34" t="s">
        <v>125</v>
      </c>
    </row>
    <row r="31" spans="2:5">
      <c r="B31" s="47" t="s">
        <v>126</v>
      </c>
    </row>
  </sheetData>
  <phoneticPr fontId="1"/>
  <pageMargins left="0.47" right="0.33" top="0.98399999999999999" bottom="0.98399999999999999" header="0.51200000000000001" footer="0.51200000000000001"/>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4a39b969ae584e0ced8ccf46972d565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93d094c542ac5340d06fcf3f2e51ca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4e28f63-7028-4a93-8047-9653a98e0e88">
      <Terms xmlns="http://schemas.microsoft.com/office/infopath/2007/PartnerControls"/>
    </lcf76f155ced4ddcb4097134ff3c332f>
    <_Flow_SignoffStatus xmlns="a4e28f63-7028-4a93-8047-9653a98e0e88" xsi:nil="true"/>
    <TaxCatchAll xmlns="fd32c9f7-8932-4d07-b49b-91c8a1e26893" xsi:nil="true"/>
  </documentManagement>
</p:properties>
</file>

<file path=customXml/itemProps1.xml><?xml version="1.0" encoding="utf-8"?>
<ds:datastoreItem xmlns:ds="http://schemas.openxmlformats.org/officeDocument/2006/customXml" ds:itemID="{8D9B3A0A-CFF6-43CC-92C0-C867F6E5E59D}">
  <ds:schemaRefs>
    <ds:schemaRef ds:uri="http://schemas.microsoft.com/sharepoint/v3/contenttype/forms"/>
  </ds:schemaRefs>
</ds:datastoreItem>
</file>

<file path=customXml/itemProps2.xml><?xml version="1.0" encoding="utf-8"?>
<ds:datastoreItem xmlns:ds="http://schemas.openxmlformats.org/officeDocument/2006/customXml" ds:itemID="{689A7A6C-6564-43E8-B8EF-7BAD494E2106}"/>
</file>

<file path=customXml/itemProps3.xml><?xml version="1.0" encoding="utf-8"?>
<ds:datastoreItem xmlns:ds="http://schemas.openxmlformats.org/officeDocument/2006/customXml" ds:itemID="{27DCF6D8-E0E9-4430-B4A2-100C268EE4D9}">
  <ds:schemaRefs>
    <ds:schemaRef ds:uri="http://schemas.microsoft.com/office/2006/metadata/longProperties"/>
  </ds:schemaRefs>
</ds:datastoreItem>
</file>

<file path=customXml/itemProps4.xml><?xml version="1.0" encoding="utf-8"?>
<ds:datastoreItem xmlns:ds="http://schemas.openxmlformats.org/officeDocument/2006/customXml" ds:itemID="{0540EE3D-377B-4E20-BC7A-060233C5D818}">
  <ds:schemaRefs>
    <ds:schemaRef ds:uri="http://schemas.microsoft.com/office/infopath/2007/PartnerControls"/>
    <ds:schemaRef ds:uri="http://purl.org/dc/dcmitype/"/>
    <ds:schemaRef ds:uri="http://purl.org/dc/elements/1.1/"/>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fd32c9f7-8932-4d07-b49b-91c8a1e26893"/>
    <ds:schemaRef ds:uri="a4e28f63-7028-4a93-8047-9653a98e0e8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総括表③ </vt:lpstr>
      <vt:lpstr>３①・４ </vt:lpstr>
      <vt:lpstr>３①・５ </vt:lpstr>
      <vt:lpstr>３①・６ </vt:lpstr>
      <vt:lpstr>３②総括表 </vt:lpstr>
      <vt:lpstr>３②A・B（法適）</vt:lpstr>
      <vt:lpstr>３②A'・B'（法適）（一組分）</vt:lpstr>
      <vt:lpstr>３②C（法適）</vt:lpstr>
      <vt:lpstr>３②D（法適） </vt:lpstr>
      <vt:lpstr>３②E・F（法非適）</vt:lpstr>
      <vt:lpstr>３②E'・F'（法非適）（一組分）</vt:lpstr>
      <vt:lpstr>３②G（法非適）</vt:lpstr>
      <vt:lpstr>３③A  </vt:lpstr>
      <vt:lpstr>３③Ｂ </vt:lpstr>
      <vt:lpstr>'３①・４ '!Print_Area</vt:lpstr>
      <vt:lpstr>'３①・５ '!Print_Area</vt:lpstr>
      <vt:lpstr>'３①・６ '!Print_Area</vt:lpstr>
      <vt:lpstr>'３②A・B（法適）'!Print_Area</vt:lpstr>
      <vt:lpstr>'３②D（法適） '!Print_Area</vt:lpstr>
      <vt:lpstr>'３②E・F（法非適）'!Print_Area</vt:lpstr>
      <vt:lpstr>'３②E''・F''（法非適）（一組分）'!Print_Area</vt:lpstr>
      <vt:lpstr>'３②G（法非適）'!Print_Area</vt:lpstr>
      <vt:lpstr>'３③A  '!Print_Area</vt:lpstr>
      <vt:lpstr>'３③Ｂ '!Print_Area</vt:lpstr>
      <vt:lpstr>'総括表③ '!Print_Area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竹内 景一郎(TAKEUCHI Keiichiro)</cp:lastModifiedBy>
  <cp:lastPrinted>2024-05-13T03:12:15Z</cp:lastPrinted>
  <dcterms:created xsi:type="dcterms:W3CDTF">2005-10-08T12:41:24Z</dcterms:created>
  <dcterms:modified xsi:type="dcterms:W3CDTF">2025-06-04T06:51:32Z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酒井　郁哉</vt:lpwstr>
  </property>
  <property fmtid="{D5CDD505-2E9C-101B-9397-08002B2CF9AE}" pid="3" name="display_urn:schemas-microsoft-com:office:office#Author">
    <vt:lpwstr>総務省</vt:lpwstr>
  </property>
  <property fmtid="{D5CDD505-2E9C-101B-9397-08002B2CF9AE}" pid="4" name="MediaServiceImageTags">
    <vt:lpwstr/>
  </property>
  <property fmtid="{D5CDD505-2E9C-101B-9397-08002B2CF9AE}" pid="5" name="ContentTypeId">
    <vt:lpwstr>0x01010030BA604CFE067A42A23961E8A5FBDB76</vt:lpwstr>
  </property>
</Properties>
</file>