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055004\Desktop\260120_公営企業に係る経営比較分析表（令和6年度決算）の分析等について（依頼）\02_提出\"/>
    </mc:Choice>
  </mc:AlternateContent>
  <xr:revisionPtr revIDLastSave="0" documentId="13_ncr:1_{8BA19E4D-32D3-4745-87EE-B91C3B56CA9C}" xr6:coauthVersionLast="47" xr6:coauthVersionMax="47" xr10:uidLastSave="{00000000-0000-0000-0000-000000000000}"/>
  <workbookProtection workbookAlgorithmName="SHA-512" workbookHashValue="zI5eDLgtyswM+LUUCqZHrWlaaVgYOXueLkxZve6p54QqlJlDAPvYDOr2HcyH3dm6muTRmxugXjc0CH/qzbUgOw==" workbookSaltValue="U1D96a0+gMO1rwtv3OALMQ=="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G85" i="4"/>
  <c r="F85" i="4"/>
  <c r="E85" i="4"/>
  <c r="AL10"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<sst xmlns="http://schemas.openxmlformats.org/spreadsheetml/2006/main" count="231" uniqueCount="116">
  <si>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</si>
  <si>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</si>
  <si>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</si>
  <si>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</si>
  <si>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</si>
  <si>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</si>
  <si>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</si>
  <si>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</si>
  <si>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</si>
  <si>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</si>
  <si>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</si>
  <si>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</si>
  <si>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</si>
  <si>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</si>
  <si>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</si>
  <si>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</si>
  <si>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</si>
  <si>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</si>
  <si>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</si>
  <si>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</si>
  <si>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</si>
  <si>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</si>
  <si>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</si>
  <si>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</si>
  <si>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</si>
  <si>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</si>
  <si>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</si>
  <si>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</si>
  <si>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</si>
  <si>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</si>
  <si>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</si>
  <si>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</si>
  <si>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</si>
  <si>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</si>
  <si>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</si>
  <si>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</si>
  <si>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</si>
  <si>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</si>
  <si>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</si>
  <si>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</si>
  <si>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</si>
  <si>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</si>
  <si>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</si>
  <si>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</si>
  <si>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</si>
  <si>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</si>
  <si>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</si>
  <si>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</si>
  <si>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</si>
  <si>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</si>
  <si>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</si>
  <si>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</si>
  <si>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</si>
  <si>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</si>
  <si>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</si>
  <si>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</si>
  <si>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</si>
  <si>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</si>
  <si>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</si>
  <si>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</si>
  <si>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</si>
  <si>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</si>
  <si>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</si>
  <si>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</si>
  <si>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</si>
  <si>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</si>
  <si>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</si>
  <si>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</si>
  <si>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</si>
  <si>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</si>
  <si>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</si>
  <si>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</si>
  <si>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</si>
  <si>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</si>
  <si>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</si>
  <si>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</si>
  <si>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</si>
  <si>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</si>
  <si>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</si>
  <si>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</si>
  <si>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</si>
  <si>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</si>
  <si>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</si>
  <si>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</si>
  <si>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</si>
  <si>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</si>
  <si>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</si>
  <si>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</si>
  <si>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</si>
  <si>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</si>
  <si>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</si>
  <si>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</si>
  <si>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</si>
  <si>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</si>
  <si>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</si>
  <si>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</si>
  <si>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t>
  </si>
  <si>
    <t>法適用</t>
  </si>
  <si>
    <t>下水道事業</t>
  </si>
  <si>
    <t>特定公共下水道</t>
  </si>
  <si>
    <t>-</t>
  </si>
  <si>
    <t>非設置</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</si>
  <si>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</si>
  <si>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</si>
  <si>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</si>
  <si>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</si>
  <si>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</si>
  <si>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</si>
  <si>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</si>
  <si>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</si>
  <si>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</si>
  <si>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</si>
  <si>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</si>
  <si>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xml:space="preserve">　令和５年度からの使用料単価の見直しなどにより収益は増加したが、費用も増加しており、使用料収入で汚水処理費を賄いきれておらず、依然として厳しい経営状況であることから、今後も使用料収入の確保の取組や、ストックマネジメント計画に基づく効率的・効果的な投資、省エネ機器などの導入による経費の削減に努めるとともに、処理場敷地の有効活用の検討を行うなど、持続的で安定した下水道サービスの提供に努める。
</t>
    <rPh sb="23" eb="25">
      <t>シュウエキ</t>
    </rPh>
    <rPh sb="26" eb="28">
      <t>ゾウカ</t>
    </rPh>
    <rPh sb="32" eb="34">
      <t>ヒヨウ</t>
    </rPh>
    <rPh sb="35" eb="37">
      <t>ゾウカ</t>
    </rPh>
    <rPh sb="42" eb="45">
      <t>シヨウリョウ</t>
    </rPh>
    <rPh sb="45" eb="47">
      <t>シュウニュウ</t>
    </rPh>
    <rPh sb="48" eb="50">
      <t>オスイ</t>
    </rPh>
    <rPh sb="50" eb="53">
      <t>ショリヒ</t>
    </rPh>
    <rPh sb="54" eb="55">
      <t>マカナ</t>
    </rPh>
    <rPh sb="63" eb="65">
      <t>イゼン</t>
    </rPh>
    <rPh sb="68" eb="69">
      <t>キビ</t>
    </rPh>
    <rPh sb="71" eb="73">
      <t>ケイエイ</t>
    </rPh>
    <rPh sb="73" eb="75">
      <t>ジョウキョウ</t>
    </rPh>
    <rPh sb="88" eb="89">
      <t>リョウ</t>
    </rPh>
    <rPh sb="89" eb="91">
      <t>シュウニュウ</t>
    </rPh>
    <rPh sb="92" eb="94">
      <t>カクホ</t>
    </rPh>
    <rPh sb="95" eb="96">
      <t>ト</t>
    </rPh>
    <rPh sb="96" eb="97">
      <t>ク</t>
    </rPh>
    <rPh sb="115" eb="118">
      <t>コウリツテキ</t>
    </rPh>
    <rPh sb="119" eb="122">
      <t>コウカテキ</t>
    </rPh>
    <rPh sb="123" eb="125">
      <t>トウシ</t>
    </rPh>
    <rPh sb="126" eb="127">
      <t>ショウ</t>
    </rPh>
    <rPh sb="129" eb="131">
      <t>キキ</t>
    </rPh>
    <rPh sb="134" eb="136">
      <t>ドウニュウ</t>
    </rPh>
    <rPh sb="139" eb="141">
      <t>ケイヒ</t>
    </rPh>
    <rPh sb="142" eb="144">
      <t>サクゲン</t>
    </rPh>
    <rPh sb="145" eb="146">
      <t>ツト</t>
    </rPh>
    <rPh sb="153" eb="156">
      <t>ショリジョウ</t>
    </rPh>
    <rPh sb="156" eb="158">
      <t>シキチ</t>
    </rPh>
    <rPh sb="159" eb="161">
      <t>ユウコウ</t>
    </rPh>
    <rPh sb="161" eb="163">
      <t>カツヨウ</t>
    </rPh>
    <rPh sb="164" eb="166">
      <t>ケントウ</t>
    </rPh>
    <rPh sb="167" eb="168">
      <t>オコナ</t>
    </rPh>
    <phoneticPr fontId="4"/>
  </si>
  <si>
    <t xml:space="preserve">①有形固定資産減価償却率
　ストックマネジメント計画に基づき、設備の更新を順次行っており、平均より低い値で推移している。
②管渠老朽化率、③管渠改善率
　法定耐用年数を超えた管渠は無いが、引き続きストックマネジメント計画に基づき計画的な更新を行う。
</t>
    <rPh sb="45" eb="47">
      <t>ヘイキン</t>
    </rPh>
    <rPh sb="49" eb="50">
      <t>ヒク</t>
    </rPh>
    <rPh sb="51" eb="52">
      <t>アタイ</t>
    </rPh>
    <rPh sb="53" eb="55">
      <t>スイイ</t>
    </rPh>
    <rPh sb="114" eb="117">
      <t>ケイカクテキ</t>
    </rPh>
    <rPh sb="118" eb="120">
      <t>コウシン</t>
    </rPh>
    <rPh sb="121" eb="122">
      <t>オコナ</t>
    </rPh>
    <phoneticPr fontId="4"/>
  </si>
  <si>
    <r>
      <t>①経常収支比率、⑤経費回収率、⑥汚水処理原価
　令和５年度からの使用料単価の見直しにより収益は増加したが、下水道を利用する企業立地の伸び悩みや、減価償却費の増加、物価・人件費の上昇により汚水処理原価が増加したことから、</t>
    </r>
    <r>
      <rPr>
        <sz val="11"/>
        <rFont val="ＭＳ ゴシック"/>
        <family val="3"/>
        <charset val="128"/>
      </rPr>
      <t>依然として平均値と乖離しており、引き続き改善に努める。</t>
    </r>
    <r>
      <rPr>
        <sz val="11"/>
        <color theme="1"/>
        <rFont val="ＭＳ ゴシック"/>
        <family val="3"/>
        <charset val="128"/>
      </rPr>
      <t xml:space="preserve">
②累積欠損金比率
　現金収支の不足額を一般会計からの長期借入金で賄っていることから、多額の累積欠損金を抱えている。営業収益の増加でやや改善したが、依然として平均値と乖離しており、引き続き改善に努める。
③流動比率
　流動負債である翌年度の企業債償還額に対して、当該年度の現金等を確保するため、一般会計から長期借入を行っていることが平均値と乖離している要因である。なお、現金収支の不足時は、一般会計から長期借入を行うため、支払能力に問題はない。
④企業債残高対事業規模比率
　返済計画に基づき着実に返済していることや、営業収益の増加でやや改善したが、過去の設備投資に係る借入が大きいため、依然として平均値と乖離しており、引き続き改善に努める。
⑧水洗化率
　特定公共下水道は、ユーザーの大部分が企業であり、企業分の水洗化率は反映されないため当水洗化率の高低は経営に影響が小さい。
</t>
    </r>
    <rPh sb="44" eb="46">
      <t>シュウエキ</t>
    </rPh>
    <rPh sb="47" eb="49">
      <t>ゾウカ</t>
    </rPh>
    <rPh sb="53" eb="56">
      <t>ゲスイドウ</t>
    </rPh>
    <rPh sb="57" eb="59">
      <t>リヨウ</t>
    </rPh>
    <rPh sb="61" eb="63">
      <t>キギョウ</t>
    </rPh>
    <rPh sb="63" eb="65">
      <t>リッチ</t>
    </rPh>
    <rPh sb="66" eb="67">
      <t>ノ</t>
    </rPh>
    <rPh sb="68" eb="69">
      <t>ナヤ</t>
    </rPh>
    <rPh sb="72" eb="74">
      <t>ゲンカ</t>
    </rPh>
    <rPh sb="74" eb="77">
      <t>ショウキャクヒ</t>
    </rPh>
    <rPh sb="78" eb="80">
      <t>ゾウカ</t>
    </rPh>
    <rPh sb="81" eb="83">
      <t>ブッカ</t>
    </rPh>
    <rPh sb="84" eb="87">
      <t>ジンケンヒ</t>
    </rPh>
    <rPh sb="88" eb="90">
      <t>ジョウショウ</t>
    </rPh>
    <rPh sb="97" eb="99">
      <t>ゲンカ</t>
    </rPh>
    <rPh sb="109" eb="111">
      <t>イゼン</t>
    </rPh>
    <rPh sb="118" eb="120">
      <t>カイリ</t>
    </rPh>
    <rPh sb="125" eb="126">
      <t>ヒ</t>
    </rPh>
    <rPh sb="127" eb="128">
      <t>ツヅ</t>
    </rPh>
    <rPh sb="129" eb="131">
      <t>カイゼン</t>
    </rPh>
    <rPh sb="132" eb="133">
      <t>ツト</t>
    </rPh>
    <rPh sb="179" eb="181">
      <t>タガク</t>
    </rPh>
    <rPh sb="184" eb="187">
      <t>ケッソンキン</t>
    </rPh>
    <rPh sb="188" eb="189">
      <t>カカ</t>
    </rPh>
    <rPh sb="194" eb="196">
      <t>エイギョウ</t>
    </rPh>
    <rPh sb="196" eb="198">
      <t>シュウエキ</t>
    </rPh>
    <rPh sb="199" eb="201">
      <t>ゾウカ</t>
    </rPh>
    <rPh sb="204" eb="206">
      <t>カイゼン</t>
    </rPh>
    <rPh sb="210" eb="212">
      <t>イゼン</t>
    </rPh>
    <rPh sb="215" eb="218">
      <t>ヘイキンチ</t>
    </rPh>
    <rPh sb="219" eb="221">
      <t>カイリ</t>
    </rPh>
    <rPh sb="226" eb="227">
      <t>ヒ</t>
    </rPh>
    <rPh sb="228" eb="229">
      <t>ツヅ</t>
    </rPh>
    <rPh sb="230" eb="232">
      <t>カイゼン</t>
    </rPh>
    <rPh sb="233" eb="234">
      <t>ツト</t>
    </rPh>
    <rPh sb="306" eb="308">
      <t>カイリ</t>
    </rPh>
    <rPh sb="405" eb="407">
      <t>カイゼン</t>
    </rPh>
    <rPh sb="430" eb="432">
      <t>イゼン</t>
    </rPh>
    <rPh sb="439" eb="441">
      <t>カイリ</t>
    </rPh>
    <rPh sb="446" eb="447">
      <t>ヒ</t>
    </rPh>
    <rPh sb="448" eb="449">
      <t>ツヅ</t>
    </rPh>
    <rPh sb="450" eb="452">
      <t>カイゼン</t>
    </rPh>
    <rPh sb="453" eb="454">
      <t>ツト</t>
    </rPh>
    <rPh sb="489" eb="491">
      <t>キギョウ</t>
    </rPh>
    <rPh sb="491" eb="492">
      <t>ブン</t>
    </rPh>
    <rPh sb="493" eb="496">
      <t>スイセンカ</t>
    </rPh>
    <rPh sb="496" eb="497">
      <t>リツ</t>
    </rPh>
    <rPh sb="498" eb="500">
      <t>ハンエイ</t>
    </rPh>
    <rPh sb="506" eb="507">
      <t>トウ</t>
    </rPh>
    <rPh sb="507" eb="510">
      <t>スイセンカ</t>
    </rPh>
    <rPh sb="510" eb="511">
      <t>リツ</t>
    </rPh>
    <rPh sb="512" eb="514">
      <t>コウテイ</t>
    </rPh>
    <rPh sb="515" eb="517">
      <t>ケイエイ</t>
    </rPh>
    <rPh sb="518" eb="520">
      <t>エイキョウ</t>
    </rPh>
    <rPh sb="521" eb="522">
      <t>チイ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</si>
</sst>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89C-4C1F-A8C1-CFBECED349A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0.17</c:v>
                </c:pt>
                <c:pt idx="1">
                  <c:v>0.34</c:v>
                </c:pt>
                <c:pt idx="2" formatCode="#,##0.00;&quot;△&quot;#,##0.00">
                  <c:v>0</c:v>
                </c:pt>
                <c:pt idx="3">
                  <c:v>0.1</c:v>
                </c:pt>
                <c:pt idx="4">
                  <c:v>7.0000000000000007E-2</c:v>
                </c:pt>
              </c:numCache>
            </c:numRef>
          </c:val>
          <c:smooth val="0"/>
          <c:extLst>
            <c:ext xmlns:c16="http://schemas.microsoft.com/office/drawing/2014/chart" uri="{C3380CC4-5D6E-409C-BE32-E72D297353CC}">
              <c16:uniqueId val="{00000001-189C-4C1F-A8C1-CFBECED349A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91.47</c:v>
                </c:pt>
                <c:pt idx="1">
                  <c:v>89.51</c:v>
                </c:pt>
                <c:pt idx="2">
                  <c:v>98.17</c:v>
                </c:pt>
                <c:pt idx="3">
                  <c:v>97.39</c:v>
                </c:pt>
                <c:pt idx="4">
                  <c:v>98.89</c:v>
                </c:pt>
              </c:numCache>
            </c:numRef>
          </c:val>
          <c:extLst>
            <c:ext xmlns:c16="http://schemas.microsoft.com/office/drawing/2014/chart" uri="{C3380CC4-5D6E-409C-BE32-E72D297353CC}">
              <c16:uniqueId val="{00000000-C652-4C56-96A8-3BCF3D8E256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12.46</c:v>
                </c:pt>
                <c:pt idx="1">
                  <c:v>12.6</c:v>
                </c:pt>
                <c:pt idx="2">
                  <c:v>12.7</c:v>
                </c:pt>
                <c:pt idx="3">
                  <c:v>68.709999999999994</c:v>
                </c:pt>
                <c:pt idx="4">
                  <c:v>77.75</c:v>
                </c:pt>
              </c:numCache>
            </c:numRef>
          </c:val>
          <c:smooth val="0"/>
          <c:extLst>
            <c:ext xmlns:c16="http://schemas.microsoft.com/office/drawing/2014/chart" uri="{C3380CC4-5D6E-409C-BE32-E72D297353CC}">
              <c16:uniqueId val="{00000001-C652-4C56-96A8-3BCF3D8E256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formatCode="#,##0.00;&quot;△&quot;#,##0.00">
                  <c:v>0</c:v>
                </c:pt>
                <c:pt idx="1">
                  <c:v>100</c:v>
                </c:pt>
                <c:pt idx="2">
                  <c:v>100</c:v>
                </c:pt>
                <c:pt idx="3">
                  <c:v>100</c:v>
                </c:pt>
                <c:pt idx="4">
                  <c:v>100</c:v>
                </c:pt>
              </c:numCache>
            </c:numRef>
          </c:val>
          <c:extLst>
            <c:ext xmlns:c16="http://schemas.microsoft.com/office/drawing/2014/chart" uri="{C3380CC4-5D6E-409C-BE32-E72D297353CC}">
              <c16:uniqueId val="{00000000-CB08-4B38-AE1E-7E26CDC9266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0.52</c:v>
                </c:pt>
                <c:pt idx="1">
                  <c:v>0.66</c:v>
                </c:pt>
                <c:pt idx="2">
                  <c:v>0.62</c:v>
                </c:pt>
                <c:pt idx="3">
                  <c:v>0.61</c:v>
                </c:pt>
                <c:pt idx="4">
                  <c:v>0.61</c:v>
                </c:pt>
              </c:numCache>
            </c:numRef>
          </c:val>
          <c:smooth val="0"/>
          <c:extLst>
            <c:ext xmlns:c16="http://schemas.microsoft.com/office/drawing/2014/chart" uri="{C3380CC4-5D6E-409C-BE32-E72D297353CC}">
              <c16:uniqueId val="{00000001-CB08-4B38-AE1E-7E26CDC9266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82.74</c:v>
                </c:pt>
                <c:pt idx="1">
                  <c:v>76.23</c:v>
                </c:pt>
                <c:pt idx="2">
                  <c:v>75.22</c:v>
                </c:pt>
                <c:pt idx="3">
                  <c:v>74.459999999999994</c:v>
                </c:pt>
                <c:pt idx="4">
                  <c:v>74.41</c:v>
                </c:pt>
              </c:numCache>
            </c:numRef>
          </c:val>
          <c:extLst>
            <c:ext xmlns:c16="http://schemas.microsoft.com/office/drawing/2014/chart" uri="{C3380CC4-5D6E-409C-BE32-E72D297353CC}">
              <c16:uniqueId val="{00000000-21E6-4C36-B74C-448138FB038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103.11</c:v>
                </c:pt>
                <c:pt idx="1">
                  <c:v>103.62</c:v>
                </c:pt>
                <c:pt idx="2">
                  <c:v>100.53</c:v>
                </c:pt>
                <c:pt idx="3">
                  <c:v>104.18</c:v>
                </c:pt>
                <c:pt idx="4">
                  <c:v>98.27</c:v>
                </c:pt>
              </c:numCache>
            </c:numRef>
          </c:val>
          <c:smooth val="0"/>
          <c:extLst>
            <c:ext xmlns:c16="http://schemas.microsoft.com/office/drawing/2014/chart" uri="{C3380CC4-5D6E-409C-BE32-E72D297353CC}">
              <c16:uniqueId val="{00000001-21E6-4C36-B74C-448138FB038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5.17</c:v>
                </c:pt>
                <c:pt idx="1">
                  <c:v>10</c:v>
                </c:pt>
                <c:pt idx="2">
                  <c:v>14.7</c:v>
                </c:pt>
                <c:pt idx="3">
                  <c:v>18.89</c:v>
                </c:pt>
                <c:pt idx="4">
                  <c:v>23.47</c:v>
                </c:pt>
              </c:numCache>
            </c:numRef>
          </c:val>
          <c:extLst>
            <c:ext xmlns:c16="http://schemas.microsoft.com/office/drawing/2014/chart" uri="{C3380CC4-5D6E-409C-BE32-E72D297353CC}">
              <c16:uniqueId val="{00000000-6527-4335-B079-C6D2639D9DB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47.04</c:v>
                </c:pt>
                <c:pt idx="1">
                  <c:v>48.77</c:v>
                </c:pt>
                <c:pt idx="2">
                  <c:v>50.14</c:v>
                </c:pt>
                <c:pt idx="3">
                  <c:v>60.67</c:v>
                </c:pt>
                <c:pt idx="4">
                  <c:v>47.41</c:v>
                </c:pt>
              </c:numCache>
            </c:numRef>
          </c:val>
          <c:smooth val="0"/>
          <c:extLst>
            <c:ext xmlns:c16="http://schemas.microsoft.com/office/drawing/2014/chart" uri="{C3380CC4-5D6E-409C-BE32-E72D297353CC}">
              <c16:uniqueId val="{00000001-6527-4335-B079-C6D2639D9DB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7D2-4094-8EA9-083B701217F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4.4400000000000004</c:v>
                </c:pt>
                <c:pt idx="1">
                  <c:v>5.51</c:v>
                </c:pt>
                <c:pt idx="2">
                  <c:v>6.05</c:v>
                </c:pt>
                <c:pt idx="3">
                  <c:v>6.11</c:v>
                </c:pt>
                <c:pt idx="4">
                  <c:v>6.41</c:v>
                </c:pt>
              </c:numCache>
            </c:numRef>
          </c:val>
          <c:smooth val="0"/>
          <c:extLst>
            <c:ext xmlns:c16="http://schemas.microsoft.com/office/drawing/2014/chart" uri="{C3380CC4-5D6E-409C-BE32-E72D297353CC}">
              <c16:uniqueId val="{00000001-F7D2-4094-8EA9-083B701217F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3254.8</c:v>
                </c:pt>
                <c:pt idx="1">
                  <c:v>3237.17</c:v>
                </c:pt>
                <c:pt idx="2">
                  <c:v>3143.49</c:v>
                </c:pt>
                <c:pt idx="3">
                  <c:v>3006.3</c:v>
                </c:pt>
                <c:pt idx="4">
                  <c:v>2891.31</c:v>
                </c:pt>
              </c:numCache>
            </c:numRef>
          </c:val>
          <c:extLst>
            <c:ext xmlns:c16="http://schemas.microsoft.com/office/drawing/2014/chart" uri="{C3380CC4-5D6E-409C-BE32-E72D297353CC}">
              <c16:uniqueId val="{00000000-5D92-49A3-988D-B804AE09CC4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270.95</c:v>
                </c:pt>
                <c:pt idx="1">
                  <c:v>260.23</c:v>
                </c:pt>
                <c:pt idx="2">
                  <c:v>269.08</c:v>
                </c:pt>
                <c:pt idx="3">
                  <c:v>259.61</c:v>
                </c:pt>
                <c:pt idx="4">
                  <c:v>268.52999999999997</c:v>
                </c:pt>
              </c:numCache>
            </c:numRef>
          </c:val>
          <c:smooth val="0"/>
          <c:extLst>
            <c:ext xmlns:c16="http://schemas.microsoft.com/office/drawing/2014/chart" uri="{C3380CC4-5D6E-409C-BE32-E72D297353CC}">
              <c16:uniqueId val="{00000001-5D92-49A3-988D-B804AE09CC4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68.52</c:v>
                </c:pt>
                <c:pt idx="1">
                  <c:v>78.13</c:v>
                </c:pt>
                <c:pt idx="2">
                  <c:v>67.650000000000006</c:v>
                </c:pt>
                <c:pt idx="3">
                  <c:v>83.9</c:v>
                </c:pt>
                <c:pt idx="4">
                  <c:v>63.55</c:v>
                </c:pt>
              </c:numCache>
            </c:numRef>
          </c:val>
          <c:extLst>
            <c:ext xmlns:c16="http://schemas.microsoft.com/office/drawing/2014/chart" uri="{C3380CC4-5D6E-409C-BE32-E72D297353CC}">
              <c16:uniqueId val="{00000000-6C5F-47A4-9331-164BA4F30BE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333.87</c:v>
                </c:pt>
                <c:pt idx="1">
                  <c:v>274.66000000000003</c:v>
                </c:pt>
                <c:pt idx="2">
                  <c:v>294.39999999999998</c:v>
                </c:pt>
                <c:pt idx="3">
                  <c:v>250.69</c:v>
                </c:pt>
                <c:pt idx="4">
                  <c:v>243.87</c:v>
                </c:pt>
              </c:numCache>
            </c:numRef>
          </c:val>
          <c:smooth val="0"/>
          <c:extLst>
            <c:ext xmlns:c16="http://schemas.microsoft.com/office/drawing/2014/chart" uri="{C3380CC4-5D6E-409C-BE32-E72D297353CC}">
              <c16:uniqueId val="{00000001-6C5F-47A4-9331-164BA4F30BE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843.78</c:v>
                </c:pt>
                <c:pt idx="1">
                  <c:v>852.01</c:v>
                </c:pt>
                <c:pt idx="2">
                  <c:v>808.88</c:v>
                </c:pt>
                <c:pt idx="3">
                  <c:v>802.73</c:v>
                </c:pt>
                <c:pt idx="4">
                  <c:v>760.07</c:v>
                </c:pt>
              </c:numCache>
            </c:numRef>
          </c:val>
          <c:extLst>
            <c:ext xmlns:c16="http://schemas.microsoft.com/office/drawing/2014/chart" uri="{C3380CC4-5D6E-409C-BE32-E72D297353CC}">
              <c16:uniqueId val="{00000000-2A7D-44F5-BBAA-D938AB3D76B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185.86</c:v>
                </c:pt>
                <c:pt idx="1">
                  <c:v>184.67</c:v>
                </c:pt>
                <c:pt idx="2">
                  <c:v>222.51</c:v>
                </c:pt>
                <c:pt idx="3">
                  <c:v>281.22000000000003</c:v>
                </c:pt>
                <c:pt idx="4">
                  <c:v>364.11</c:v>
                </c:pt>
              </c:numCache>
            </c:numRef>
          </c:val>
          <c:smooth val="0"/>
          <c:extLst>
            <c:ext xmlns:c16="http://schemas.microsoft.com/office/drawing/2014/chart" uri="{C3380CC4-5D6E-409C-BE32-E72D297353CC}">
              <c16:uniqueId val="{00000001-2A7D-44F5-BBAA-D938AB3D76B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36.81</c:v>
                </c:pt>
                <c:pt idx="1">
                  <c:v>29.11</c:v>
                </c:pt>
                <c:pt idx="2">
                  <c:v>29.95</c:v>
                </c:pt>
                <c:pt idx="3">
                  <c:v>30.72</c:v>
                </c:pt>
                <c:pt idx="4">
                  <c:v>31.03</c:v>
                </c:pt>
              </c:numCache>
            </c:numRef>
          </c:val>
          <c:extLst>
            <c:ext xmlns:c16="http://schemas.microsoft.com/office/drawing/2014/chart" uri="{C3380CC4-5D6E-409C-BE32-E72D297353CC}">
              <c16:uniqueId val="{00000000-5182-4FF3-99A1-70F8DEC54DD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92.2</c:v>
                </c:pt>
                <c:pt idx="1">
                  <c:v>91.68</c:v>
                </c:pt>
                <c:pt idx="2">
                  <c:v>88.54</c:v>
                </c:pt>
                <c:pt idx="3">
                  <c:v>92.76</c:v>
                </c:pt>
                <c:pt idx="4">
                  <c:v>85.36</c:v>
                </c:pt>
              </c:numCache>
            </c:numRef>
          </c:val>
          <c:smooth val="0"/>
          <c:extLst>
            <c:ext xmlns:c16="http://schemas.microsoft.com/office/drawing/2014/chart" uri="{C3380CC4-5D6E-409C-BE32-E72D297353CC}">
              <c16:uniqueId val="{00000001-5182-4FF3-99A1-70F8DEC54DD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497</c:v>
                </c:pt>
                <c:pt idx="1">
                  <c:v>629.11</c:v>
                </c:pt>
                <c:pt idx="2">
                  <c:v>615.97</c:v>
                </c:pt>
                <c:pt idx="3">
                  <c:v>546.35</c:v>
                </c:pt>
                <c:pt idx="4">
                  <c:v>574.71</c:v>
                </c:pt>
              </c:numCache>
            </c:numRef>
          </c:val>
          <c:extLst>
            <c:ext xmlns:c16="http://schemas.microsoft.com/office/drawing/2014/chart" uri="{C3380CC4-5D6E-409C-BE32-E72D297353CC}">
              <c16:uniqueId val="{00000000-0B04-4B15-8742-722DF838BA9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75.41</c:v>
                </c:pt>
                <c:pt idx="1">
                  <c:v>75.709999999999994</c:v>
                </c:pt>
                <c:pt idx="2">
                  <c:v>78.31</c:v>
                </c:pt>
                <c:pt idx="3">
                  <c:v>38.409999999999997</c:v>
                </c:pt>
                <c:pt idx="4">
                  <c:v>43.11</c:v>
                </c:pt>
              </c:numCache>
            </c:numRef>
          </c:val>
          <c:smooth val="0"/>
          <c:extLst>
            <c:ext xmlns:c16="http://schemas.microsoft.com/office/drawing/2014/chart" uri="{C3380CC4-5D6E-409C-BE32-E72D297353CC}">
              <c16:uniqueId val="{00000001-0B04-4B15-8742-722DF838BA9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F10" zoomScaleNormal="100" workbookViewId="0">
      <selection activeCell="CA30" sqref="CA3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北海道</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特定公共下水道</v>
      </c>
      <c r="Q8" s="39"/>
      <c r="R8" s="39"/>
      <c r="S8" s="39"/>
      <c r="T8" s="39"/>
      <c r="U8" s="39"/>
      <c r="V8" s="39"/>
      <c r="W8" s="39" t="str">
        <f>データ!L6</f>
        <v>-</v>
      </c>
      <c r="X8" s="39"/>
      <c r="Y8" s="39"/>
      <c r="Z8" s="39"/>
      <c r="AA8" s="39"/>
      <c r="AB8" s="39"/>
      <c r="AC8" s="39"/>
      <c r="AD8" s="40" t="str">
        <f>データ!$M$6</f>
        <v>非設置</v>
      </c>
      <c r="AE8" s="40"/>
      <c r="AF8" s="40"/>
      <c r="AG8" s="40"/>
      <c r="AH8" s="40"/>
      <c r="AI8" s="40"/>
      <c r="AJ8" s="40"/>
      <c r="AK8" s="3"/>
      <c r="AL8" s="41">
        <f>データ!S6</f>
        <v>5044825</v>
      </c>
      <c r="AM8" s="41"/>
      <c r="AN8" s="41"/>
      <c r="AO8" s="41"/>
      <c r="AP8" s="41"/>
      <c r="AQ8" s="41"/>
      <c r="AR8" s="41"/>
      <c r="AS8" s="41"/>
      <c r="AT8" s="34">
        <f>データ!T6</f>
        <v>83422.27</v>
      </c>
      <c r="AU8" s="34"/>
      <c r="AV8" s="34"/>
      <c r="AW8" s="34"/>
      <c r="AX8" s="34"/>
      <c r="AY8" s="34"/>
      <c r="AZ8" s="34"/>
      <c r="BA8" s="34"/>
      <c r="BB8" s="34">
        <f>データ!U6</f>
        <v>60.47</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-27.42</v>
      </c>
      <c r="J10" s="34"/>
      <c r="K10" s="34"/>
      <c r="L10" s="34"/>
      <c r="M10" s="34"/>
      <c r="N10" s="34"/>
      <c r="O10" s="34"/>
      <c r="P10" s="34">
        <f>データ!P6</f>
        <v>0.12</v>
      </c>
      <c r="Q10" s="34"/>
      <c r="R10" s="34"/>
      <c r="S10" s="34"/>
      <c r="T10" s="34"/>
      <c r="U10" s="34"/>
      <c r="V10" s="34"/>
      <c r="W10" s="34">
        <f>データ!Q6</f>
        <v>65.73</v>
      </c>
      <c r="X10" s="34"/>
      <c r="Y10" s="34"/>
      <c r="Z10" s="34"/>
      <c r="AA10" s="34"/>
      <c r="AB10" s="34"/>
      <c r="AC10" s="34"/>
      <c r="AD10" s="41">
        <f>データ!R6</f>
        <v>4950</v>
      </c>
      <c r="AE10" s="41"/>
      <c r="AF10" s="41"/>
      <c r="AG10" s="41"/>
      <c r="AH10" s="41"/>
      <c r="AI10" s="41"/>
      <c r="AJ10" s="41"/>
      <c r="AK10" s="2"/>
      <c r="AL10" s="41">
        <f>データ!V6</f>
        <v>71</v>
      </c>
      <c r="AM10" s="41"/>
      <c r="AN10" s="41"/>
      <c r="AO10" s="41"/>
      <c r="AP10" s="41"/>
      <c r="AQ10" s="41"/>
      <c r="AR10" s="41"/>
      <c r="AS10" s="41"/>
      <c r="AT10" s="34">
        <f>データ!W6</f>
        <v>14.97</v>
      </c>
      <c r="AU10" s="34"/>
      <c r="AV10" s="34"/>
      <c r="AW10" s="34"/>
      <c r="AX10" s="34"/>
      <c r="AY10" s="34"/>
      <c r="AZ10" s="34"/>
      <c r="BA10" s="34"/>
      <c r="BB10" s="34">
        <f>データ!X6</f>
        <v>4.74</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114</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113</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
      </c>
      <c r="F85" s="12" t="str">
        <f>データ!AT6</f>
        <v/>
      </c>
      <c r="G85" s="12" t="str">
        <f>データ!BE6</f>
        <v/>
      </c>
      <c r="H85" s="12" t="str">
        <f>データ!BP6</f>
        <v/>
      </c>
      <c r="I85" s="12" t="str">
        <f>データ!CA6</f>
        <v/>
      </c>
      <c r="J85" s="12" t="str">
        <f>データ!CL6</f>
        <v/>
      </c>
      <c r="K85" s="12" t="str">
        <f>データ!CW6</f>
        <v/>
      </c>
      <c r="L85" s="12" t="str">
        <f>データ!DH6</f>
        <v/>
      </c>
      <c r="M85" s="12" t="str">
        <f>データ!DS6</f>
        <v/>
      </c>
      <c r="N85" s="12" t="str">
        <f>データ!ED6</f>
        <v/>
      </c>
      <c r="O85" s="12" t="str">
        <f>データ!EO6</f>
        <v/>
      </c>
    </row>
  </sheetData>
  <sheetProtection algorithmName="SHA-512" hashValue="FiMZq5wVw4VkrD6duu+bap5cH9qEnD7j7flMOOrq22KfsH9F+5oqOOx2JNftfaAHZzxvxLHTdN+yUUaLlvGkcA==" saltValue="9gpY9ZZ5oTe8JTcrCPhON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10006</v>
      </c>
      <c r="D6" s="19">
        <f t="shared" si="3"/>
        <v>46</v>
      </c>
      <c r="E6" s="19">
        <f t="shared" si="3"/>
        <v>17</v>
      </c>
      <c r="F6" s="19">
        <f t="shared" si="3"/>
        <v>2</v>
      </c>
      <c r="G6" s="19">
        <f t="shared" si="3"/>
        <v>0</v>
      </c>
      <c r="H6" s="19" t="str">
        <f t="shared" si="3"/>
        <v>北海道</v>
      </c>
      <c r="I6" s="19" t="str">
        <f t="shared" si="3"/>
        <v>法適用</v>
      </c>
      <c r="J6" s="19" t="str">
        <f t="shared" si="3"/>
        <v>下水道事業</v>
      </c>
      <c r="K6" s="19" t="str">
        <f t="shared" si="3"/>
        <v>特定公共下水道</v>
      </c>
      <c r="L6" s="19" t="str">
        <f t="shared" si="3"/>
        <v>-</v>
      </c>
      <c r="M6" s="19" t="str">
        <f t="shared" si="3"/>
        <v>非設置</v>
      </c>
      <c r="N6" s="20" t="str">
        <f t="shared" si="3"/>
        <v>-</v>
      </c>
      <c r="O6" s="20">
        <f t="shared" si="3"/>
        <v>-27.42</v>
      </c>
      <c r="P6" s="20">
        <f t="shared" si="3"/>
        <v>0.12</v>
      </c>
      <c r="Q6" s="20">
        <f t="shared" si="3"/>
        <v>65.73</v>
      </c>
      <c r="R6" s="20">
        <f t="shared" si="3"/>
        <v>4950</v>
      </c>
      <c r="S6" s="20">
        <f t="shared" si="3"/>
        <v>5044825</v>
      </c>
      <c r="T6" s="20">
        <f t="shared" si="3"/>
        <v>83422.27</v>
      </c>
      <c r="U6" s="20">
        <f t="shared" si="3"/>
        <v>60.47</v>
      </c>
      <c r="V6" s="20">
        <f t="shared" si="3"/>
        <v>71</v>
      </c>
      <c r="W6" s="20">
        <f t="shared" si="3"/>
        <v>14.97</v>
      </c>
      <c r="X6" s="20">
        <f t="shared" si="3"/>
        <v>4.74</v>
      </c>
      <c r="Y6" s="21">
        <f>IF(Y7="",NA(),Y7)</f>
        <v>82.74</v>
      </c>
      <c r="Z6" s="21">
        <f t="shared" ref="Z6:AH6" si="4">IF(Z7="",NA(),Z7)</f>
        <v>76.23</v>
      </c>
      <c r="AA6" s="21">
        <f t="shared" si="4"/>
        <v>75.22</v>
      </c>
      <c r="AB6" s="21">
        <f t="shared" si="4"/>
        <v>74.459999999999994</v>
      </c>
      <c r="AC6" s="21">
        <f t="shared" si="4"/>
        <v>74.41</v>
      </c>
      <c r="AD6" s="21">
        <f t="shared" si="4"/>
        <v>103.11</v>
      </c>
      <c r="AE6" s="21">
        <f t="shared" si="4"/>
        <v>103.62</v>
      </c>
      <c r="AF6" s="21">
        <f t="shared" si="4"/>
        <v>100.53</v>
      </c>
      <c r="AG6" s="21">
        <f t="shared" si="4"/>
        <v>104.18</v>
      </c>
      <c r="AH6" s="21">
        <f t="shared" si="4"/>
        <v>98.27</v>
      </c>
      <c r="AI6" s="20" t="str">
        <f>IF(AI7="","",IF(AI7="-","【-】","【"&amp;SUBSTITUTE(TEXT(AI7,"#,##0.00"),"-","△")&amp;"】"))</f>
        <v/>
      </c>
      <c r="AJ6" s="21">
        <f>IF(AJ7="",NA(),AJ7)</f>
        <v>3254.8</v>
      </c>
      <c r="AK6" s="21">
        <f t="shared" ref="AK6:AS6" si="5">IF(AK7="",NA(),AK7)</f>
        <v>3237.17</v>
      </c>
      <c r="AL6" s="21">
        <f t="shared" si="5"/>
        <v>3143.49</v>
      </c>
      <c r="AM6" s="21">
        <f t="shared" si="5"/>
        <v>3006.3</v>
      </c>
      <c r="AN6" s="21">
        <f t="shared" si="5"/>
        <v>2891.31</v>
      </c>
      <c r="AO6" s="21">
        <f t="shared" si="5"/>
        <v>270.95</v>
      </c>
      <c r="AP6" s="21">
        <f t="shared" si="5"/>
        <v>260.23</v>
      </c>
      <c r="AQ6" s="21">
        <f t="shared" si="5"/>
        <v>269.08</v>
      </c>
      <c r="AR6" s="21">
        <f t="shared" si="5"/>
        <v>259.61</v>
      </c>
      <c r="AS6" s="21">
        <f t="shared" si="5"/>
        <v>268.52999999999997</v>
      </c>
      <c r="AT6" s="20" t="str">
        <f>IF(AT7="","",IF(AT7="-","【-】","【"&amp;SUBSTITUTE(TEXT(AT7,"#,##0.00"),"-","△")&amp;"】"))</f>
        <v/>
      </c>
      <c r="AU6" s="21">
        <f>IF(AU7="",NA(),AU7)</f>
        <v>68.52</v>
      </c>
      <c r="AV6" s="21">
        <f t="shared" ref="AV6:BD6" si="6">IF(AV7="",NA(),AV7)</f>
        <v>78.13</v>
      </c>
      <c r="AW6" s="21">
        <f t="shared" si="6"/>
        <v>67.650000000000006</v>
      </c>
      <c r="AX6" s="21">
        <f t="shared" si="6"/>
        <v>83.9</v>
      </c>
      <c r="AY6" s="21">
        <f t="shared" si="6"/>
        <v>63.55</v>
      </c>
      <c r="AZ6" s="21">
        <f t="shared" si="6"/>
        <v>333.87</v>
      </c>
      <c r="BA6" s="21">
        <f t="shared" si="6"/>
        <v>274.66000000000003</v>
      </c>
      <c r="BB6" s="21">
        <f t="shared" si="6"/>
        <v>294.39999999999998</v>
      </c>
      <c r="BC6" s="21">
        <f t="shared" si="6"/>
        <v>250.69</v>
      </c>
      <c r="BD6" s="21">
        <f t="shared" si="6"/>
        <v>243.87</v>
      </c>
      <c r="BE6" s="20" t="str">
        <f>IF(BE7="","",IF(BE7="-","【-】","【"&amp;SUBSTITUTE(TEXT(BE7,"#,##0.00"),"-","△")&amp;"】"))</f>
        <v/>
      </c>
      <c r="BF6" s="21">
        <f>IF(BF7="",NA(),BF7)</f>
        <v>843.78</v>
      </c>
      <c r="BG6" s="21">
        <f t="shared" ref="BG6:BO6" si="7">IF(BG7="",NA(),BG7)</f>
        <v>852.01</v>
      </c>
      <c r="BH6" s="21">
        <f t="shared" si="7"/>
        <v>808.88</v>
      </c>
      <c r="BI6" s="21">
        <f t="shared" si="7"/>
        <v>802.73</v>
      </c>
      <c r="BJ6" s="21">
        <f t="shared" si="7"/>
        <v>760.07</v>
      </c>
      <c r="BK6" s="21">
        <f t="shared" si="7"/>
        <v>185.86</v>
      </c>
      <c r="BL6" s="21">
        <f t="shared" si="7"/>
        <v>184.67</v>
      </c>
      <c r="BM6" s="21">
        <f t="shared" si="7"/>
        <v>222.51</v>
      </c>
      <c r="BN6" s="21">
        <f t="shared" si="7"/>
        <v>281.22000000000003</v>
      </c>
      <c r="BO6" s="21">
        <f t="shared" si="7"/>
        <v>364.11</v>
      </c>
      <c r="BP6" s="20" t="str">
        <f>IF(BP7="","",IF(BP7="-","【-】","【"&amp;SUBSTITUTE(TEXT(BP7,"#,##0.00"),"-","△")&amp;"】"))</f>
        <v/>
      </c>
      <c r="BQ6" s="21">
        <f>IF(BQ7="",NA(),BQ7)</f>
        <v>36.81</v>
      </c>
      <c r="BR6" s="21">
        <f t="shared" ref="BR6:BZ6" si="8">IF(BR7="",NA(),BR7)</f>
        <v>29.11</v>
      </c>
      <c r="BS6" s="21">
        <f t="shared" si="8"/>
        <v>29.95</v>
      </c>
      <c r="BT6" s="21">
        <f t="shared" si="8"/>
        <v>30.72</v>
      </c>
      <c r="BU6" s="21">
        <f t="shared" si="8"/>
        <v>31.03</v>
      </c>
      <c r="BV6" s="21">
        <f t="shared" si="8"/>
        <v>92.2</v>
      </c>
      <c r="BW6" s="21">
        <f t="shared" si="8"/>
        <v>91.68</v>
      </c>
      <c r="BX6" s="21">
        <f t="shared" si="8"/>
        <v>88.54</v>
      </c>
      <c r="BY6" s="21">
        <f t="shared" si="8"/>
        <v>92.76</v>
      </c>
      <c r="BZ6" s="21">
        <f t="shared" si="8"/>
        <v>85.36</v>
      </c>
      <c r="CA6" s="20" t="str">
        <f>IF(CA7="","",IF(CA7="-","【-】","【"&amp;SUBSTITUTE(TEXT(CA7,"#,##0.00"),"-","△")&amp;"】"))</f>
        <v/>
      </c>
      <c r="CB6" s="21">
        <f>IF(CB7="",NA(),CB7)</f>
        <v>497</v>
      </c>
      <c r="CC6" s="21">
        <f t="shared" ref="CC6:CK6" si="9">IF(CC7="",NA(),CC7)</f>
        <v>629.11</v>
      </c>
      <c r="CD6" s="21">
        <f t="shared" si="9"/>
        <v>615.97</v>
      </c>
      <c r="CE6" s="21">
        <f t="shared" si="9"/>
        <v>546.35</v>
      </c>
      <c r="CF6" s="21">
        <f t="shared" si="9"/>
        <v>574.71</v>
      </c>
      <c r="CG6" s="21">
        <f t="shared" si="9"/>
        <v>75.41</v>
      </c>
      <c r="CH6" s="21">
        <f t="shared" si="9"/>
        <v>75.709999999999994</v>
      </c>
      <c r="CI6" s="21">
        <f t="shared" si="9"/>
        <v>78.31</v>
      </c>
      <c r="CJ6" s="21">
        <f t="shared" si="9"/>
        <v>38.409999999999997</v>
      </c>
      <c r="CK6" s="21">
        <f t="shared" si="9"/>
        <v>43.11</v>
      </c>
      <c r="CL6" s="20" t="str">
        <f>IF(CL7="","",IF(CL7="-","【-】","【"&amp;SUBSTITUTE(TEXT(CL7,"#,##0.00"),"-","△")&amp;"】"))</f>
        <v/>
      </c>
      <c r="CM6" s="21">
        <f>IF(CM7="",NA(),CM7)</f>
        <v>91.47</v>
      </c>
      <c r="CN6" s="21">
        <f t="shared" ref="CN6:CV6" si="10">IF(CN7="",NA(),CN7)</f>
        <v>89.51</v>
      </c>
      <c r="CO6" s="21">
        <f t="shared" si="10"/>
        <v>98.17</v>
      </c>
      <c r="CP6" s="21">
        <f t="shared" si="10"/>
        <v>97.39</v>
      </c>
      <c r="CQ6" s="21">
        <f t="shared" si="10"/>
        <v>98.89</v>
      </c>
      <c r="CR6" s="21">
        <f t="shared" si="10"/>
        <v>12.46</v>
      </c>
      <c r="CS6" s="21">
        <f t="shared" si="10"/>
        <v>12.6</v>
      </c>
      <c r="CT6" s="21">
        <f t="shared" si="10"/>
        <v>12.7</v>
      </c>
      <c r="CU6" s="21">
        <f t="shared" si="10"/>
        <v>68.709999999999994</v>
      </c>
      <c r="CV6" s="21">
        <f t="shared" si="10"/>
        <v>77.75</v>
      </c>
      <c r="CW6" s="20" t="str">
        <f>IF(CW7="","",IF(CW7="-","【-】","【"&amp;SUBSTITUTE(TEXT(CW7,"#,##0.00"),"-","△")&amp;"】"))</f>
        <v/>
      </c>
      <c r="CX6" s="20">
        <f>IF(CX7="",NA(),CX7)</f>
        <v>0</v>
      </c>
      <c r="CY6" s="21">
        <f t="shared" ref="CY6:DG6" si="11">IF(CY7="",NA(),CY7)</f>
        <v>100</v>
      </c>
      <c r="CZ6" s="21">
        <f t="shared" si="11"/>
        <v>100</v>
      </c>
      <c r="DA6" s="21">
        <f t="shared" si="11"/>
        <v>100</v>
      </c>
      <c r="DB6" s="21">
        <f t="shared" si="11"/>
        <v>100</v>
      </c>
      <c r="DC6" s="21">
        <f t="shared" si="11"/>
        <v>0.52</v>
      </c>
      <c r="DD6" s="21">
        <f t="shared" si="11"/>
        <v>0.66</v>
      </c>
      <c r="DE6" s="21">
        <f t="shared" si="11"/>
        <v>0.62</v>
      </c>
      <c r="DF6" s="21">
        <f t="shared" si="11"/>
        <v>0.61</v>
      </c>
      <c r="DG6" s="21">
        <f t="shared" si="11"/>
        <v>0.61</v>
      </c>
      <c r="DH6" s="20" t="str">
        <f>IF(DH7="","",IF(DH7="-","【-】","【"&amp;SUBSTITUTE(TEXT(DH7,"#,##0.00"),"-","△")&amp;"】"))</f>
        <v/>
      </c>
      <c r="DI6" s="21">
        <f>IF(DI7="",NA(),DI7)</f>
        <v>5.17</v>
      </c>
      <c r="DJ6" s="21">
        <f t="shared" ref="DJ6:DR6" si="12">IF(DJ7="",NA(),DJ7)</f>
        <v>10</v>
      </c>
      <c r="DK6" s="21">
        <f t="shared" si="12"/>
        <v>14.7</v>
      </c>
      <c r="DL6" s="21">
        <f t="shared" si="12"/>
        <v>18.89</v>
      </c>
      <c r="DM6" s="21">
        <f t="shared" si="12"/>
        <v>23.47</v>
      </c>
      <c r="DN6" s="21">
        <f t="shared" si="12"/>
        <v>47.04</v>
      </c>
      <c r="DO6" s="21">
        <f t="shared" si="12"/>
        <v>48.77</v>
      </c>
      <c r="DP6" s="21">
        <f t="shared" si="12"/>
        <v>50.14</v>
      </c>
      <c r="DQ6" s="21">
        <f t="shared" si="12"/>
        <v>60.67</v>
      </c>
      <c r="DR6" s="21">
        <f t="shared" si="12"/>
        <v>47.41</v>
      </c>
      <c r="DS6" s="20" t="str">
        <f>IF(DS7="","",IF(DS7="-","【-】","【"&amp;SUBSTITUTE(TEXT(DS7,"#,##0.00"),"-","△")&amp;"】"))</f>
        <v/>
      </c>
      <c r="DT6" s="20">
        <f>IF(DT7="",NA(),DT7)</f>
        <v>0</v>
      </c>
      <c r="DU6" s="20">
        <f t="shared" ref="DU6:EC6" si="13">IF(DU7="",NA(),DU7)</f>
        <v>0</v>
      </c>
      <c r="DV6" s="20">
        <f t="shared" si="13"/>
        <v>0</v>
      </c>
      <c r="DW6" s="20">
        <f t="shared" si="13"/>
        <v>0</v>
      </c>
      <c r="DX6" s="20">
        <f t="shared" si="13"/>
        <v>0</v>
      </c>
      <c r="DY6" s="21">
        <f t="shared" si="13"/>
        <v>4.4400000000000004</v>
      </c>
      <c r="DZ6" s="21">
        <f t="shared" si="13"/>
        <v>5.51</v>
      </c>
      <c r="EA6" s="21">
        <f t="shared" si="13"/>
        <v>6.05</v>
      </c>
      <c r="EB6" s="21">
        <f t="shared" si="13"/>
        <v>6.11</v>
      </c>
      <c r="EC6" s="21">
        <f t="shared" si="13"/>
        <v>6.41</v>
      </c>
      <c r="ED6" s="20" t="str">
        <f>IF(ED7="","",IF(ED7="-","【-】","【"&amp;SUBSTITUTE(TEXT(ED7,"#,##0.00"),"-","△")&amp;"】"))</f>
        <v/>
      </c>
      <c r="EE6" s="20">
        <f>IF(EE7="",NA(),EE7)</f>
        <v>0</v>
      </c>
      <c r="EF6" s="20">
        <f t="shared" ref="EF6:EN6" si="14">IF(EF7="",NA(),EF7)</f>
        <v>0</v>
      </c>
      <c r="EG6" s="20">
        <f t="shared" si="14"/>
        <v>0</v>
      </c>
      <c r="EH6" s="20">
        <f t="shared" si="14"/>
        <v>0</v>
      </c>
      <c r="EI6" s="20">
        <f t="shared" si="14"/>
        <v>0</v>
      </c>
      <c r="EJ6" s="21">
        <f t="shared" si="14"/>
        <v>0.17</v>
      </c>
      <c r="EK6" s="21">
        <f t="shared" si="14"/>
        <v>0.34</v>
      </c>
      <c r="EL6" s="20">
        <f t="shared" si="14"/>
        <v>0</v>
      </c>
      <c r="EM6" s="21">
        <f t="shared" si="14"/>
        <v>0.1</v>
      </c>
      <c r="EN6" s="21">
        <f t="shared" si="14"/>
        <v>7.0000000000000007E-2</v>
      </c>
      <c r="EO6" s="20" t="str">
        <f>IF(EO7="","",IF(EO7="-","【-】","【"&amp;SUBSTITUTE(TEXT(EO7,"#,##0.00"),"-","△")&amp;"】"))</f>
        <v/>
      </c>
    </row>
    <row r="7" spans="1:148" s="22" customFormat="1" x14ac:dyDescent="0.15">
      <c r="A7" s="14"/>
      <c r="B7" s="23">
        <v>2024</v>
      </c>
      <c r="C7" s="23">
        <v>10006</v>
      </c>
      <c r="D7" s="23">
        <v>46</v>
      </c>
      <c r="E7" s="23">
        <v>17</v>
      </c>
      <c r="F7" s="23">
        <v>2</v>
      </c>
      <c r="G7" s="23">
        <v>0</v>
      </c>
      <c r="H7" s="23" t="s">
        <v>96</v>
      </c>
      <c r="I7" s="23" t="s">
        <v>97</v>
      </c>
      <c r="J7" s="23" t="s">
        <v>98</v>
      </c>
      <c r="K7" s="23" t="s">
        <v>99</v>
      </c>
      <c r="L7" s="23" t="s">
        <v>100</v>
      </c>
      <c r="M7" s="23" t="s">
        <v>101</v>
      </c>
      <c r="N7" s="24" t="s">
        <v>100</v>
      </c>
      <c r="O7" s="24">
        <v>-27.42</v>
      </c>
      <c r="P7" s="24">
        <v>0.12</v>
      </c>
      <c r="Q7" s="24">
        <v>65.73</v>
      </c>
      <c r="R7" s="24">
        <v>4950</v>
      </c>
      <c r="S7" s="24">
        <v>5044825</v>
      </c>
      <c r="T7" s="24">
        <v>83422.27</v>
      </c>
      <c r="U7" s="24">
        <v>60.47</v>
      </c>
      <c r="V7" s="24">
        <v>71</v>
      </c>
      <c r="W7" s="24">
        <v>14.97</v>
      </c>
      <c r="X7" s="24">
        <v>4.74</v>
      </c>
      <c r="Y7" s="24">
        <v>82.74</v>
      </c>
      <c r="Z7" s="24">
        <v>76.23</v>
      </c>
      <c r="AA7" s="24">
        <v>75.22</v>
      </c>
      <c r="AB7" s="24">
        <v>74.459999999999994</v>
      </c>
      <c r="AC7" s="24">
        <v>74.41</v>
      </c>
      <c r="AD7" s="24">
        <v>103.11</v>
      </c>
      <c r="AE7" s="24">
        <v>103.62</v>
      </c>
      <c r="AF7" s="24">
        <v>100.53</v>
      </c>
      <c r="AG7" s="24">
        <v>104.18</v>
      </c>
      <c r="AH7" s="24">
        <v>98.27</v>
      </c>
      <c r="AI7" s="24"/>
      <c r="AJ7" s="24">
        <v>3254.8</v>
      </c>
      <c r="AK7" s="24">
        <v>3237.17</v>
      </c>
      <c r="AL7" s="24">
        <v>3143.49</v>
      </c>
      <c r="AM7" s="24">
        <v>3006.3</v>
      </c>
      <c r="AN7" s="24">
        <v>2891.31</v>
      </c>
      <c r="AO7" s="24">
        <v>270.95</v>
      </c>
      <c r="AP7" s="24">
        <v>260.23</v>
      </c>
      <c r="AQ7" s="24">
        <v>269.08</v>
      </c>
      <c r="AR7" s="24">
        <v>259.61</v>
      </c>
      <c r="AS7" s="24">
        <v>268.52999999999997</v>
      </c>
      <c r="AT7" s="24"/>
      <c r="AU7" s="24">
        <v>68.52</v>
      </c>
      <c r="AV7" s="24">
        <v>78.13</v>
      </c>
      <c r="AW7" s="24">
        <v>67.650000000000006</v>
      </c>
      <c r="AX7" s="24">
        <v>83.9</v>
      </c>
      <c r="AY7" s="24">
        <v>63.55</v>
      </c>
      <c r="AZ7" s="24">
        <v>333.87</v>
      </c>
      <c r="BA7" s="24">
        <v>274.66000000000003</v>
      </c>
      <c r="BB7" s="24">
        <v>294.39999999999998</v>
      </c>
      <c r="BC7" s="24">
        <v>250.69</v>
      </c>
      <c r="BD7" s="24">
        <v>243.87</v>
      </c>
      <c r="BE7" s="24"/>
      <c r="BF7" s="24">
        <v>843.78</v>
      </c>
      <c r="BG7" s="24">
        <v>852.01</v>
      </c>
      <c r="BH7" s="24">
        <v>808.88</v>
      </c>
      <c r="BI7" s="24">
        <v>802.73</v>
      </c>
      <c r="BJ7" s="24">
        <v>760.07</v>
      </c>
      <c r="BK7" s="24">
        <v>185.86</v>
      </c>
      <c r="BL7" s="24">
        <v>184.67</v>
      </c>
      <c r="BM7" s="24">
        <v>222.51</v>
      </c>
      <c r="BN7" s="24">
        <v>281.22000000000003</v>
      </c>
      <c r="BO7" s="24">
        <v>364.11</v>
      </c>
      <c r="BP7" s="24"/>
      <c r="BQ7" s="24">
        <v>36.81</v>
      </c>
      <c r="BR7" s="24">
        <v>29.11</v>
      </c>
      <c r="BS7" s="24">
        <v>29.95</v>
      </c>
      <c r="BT7" s="24">
        <v>30.72</v>
      </c>
      <c r="BU7" s="24">
        <v>31.03</v>
      </c>
      <c r="BV7" s="24">
        <v>92.2</v>
      </c>
      <c r="BW7" s="24">
        <v>91.68</v>
      </c>
      <c r="BX7" s="24">
        <v>88.54</v>
      </c>
      <c r="BY7" s="24">
        <v>92.76</v>
      </c>
      <c r="BZ7" s="24">
        <v>85.36</v>
      </c>
      <c r="CA7" s="24"/>
      <c r="CB7" s="24">
        <v>497</v>
      </c>
      <c r="CC7" s="24">
        <v>629.11</v>
      </c>
      <c r="CD7" s="24">
        <v>615.97</v>
      </c>
      <c r="CE7" s="24">
        <v>546.35</v>
      </c>
      <c r="CF7" s="24">
        <v>574.71</v>
      </c>
      <c r="CG7" s="24">
        <v>75.41</v>
      </c>
      <c r="CH7" s="24">
        <v>75.709999999999994</v>
      </c>
      <c r="CI7" s="24">
        <v>78.31</v>
      </c>
      <c r="CJ7" s="24">
        <v>38.409999999999997</v>
      </c>
      <c r="CK7" s="24">
        <v>43.11</v>
      </c>
      <c r="CL7" s="24"/>
      <c r="CM7" s="24">
        <v>91.47</v>
      </c>
      <c r="CN7" s="24">
        <v>89.51</v>
      </c>
      <c r="CO7" s="24">
        <v>98.17</v>
      </c>
      <c r="CP7" s="24">
        <v>97.39</v>
      </c>
      <c r="CQ7" s="24">
        <v>98.89</v>
      </c>
      <c r="CR7" s="24">
        <v>12.46</v>
      </c>
      <c r="CS7" s="24">
        <v>12.6</v>
      </c>
      <c r="CT7" s="24">
        <v>12.7</v>
      </c>
      <c r="CU7" s="24">
        <v>68.709999999999994</v>
      </c>
      <c r="CV7" s="24">
        <v>77.75</v>
      </c>
      <c r="CW7" s="24"/>
      <c r="CX7" s="24">
        <v>0</v>
      </c>
      <c r="CY7" s="24">
        <v>100</v>
      </c>
      <c r="CZ7" s="24">
        <v>100</v>
      </c>
      <c r="DA7" s="24">
        <v>100</v>
      </c>
      <c r="DB7" s="24">
        <v>100</v>
      </c>
      <c r="DC7" s="24">
        <v>0.52</v>
      </c>
      <c r="DD7" s="24">
        <v>0.66</v>
      </c>
      <c r="DE7" s="24">
        <v>0.62</v>
      </c>
      <c r="DF7" s="24">
        <v>0.61</v>
      </c>
      <c r="DG7" s="24">
        <v>0.61</v>
      </c>
      <c r="DH7" s="24"/>
      <c r="DI7" s="24">
        <v>5.17</v>
      </c>
      <c r="DJ7" s="24">
        <v>10</v>
      </c>
      <c r="DK7" s="24">
        <v>14.7</v>
      </c>
      <c r="DL7" s="24">
        <v>18.89</v>
      </c>
      <c r="DM7" s="24">
        <v>23.47</v>
      </c>
      <c r="DN7" s="24">
        <v>47.04</v>
      </c>
      <c r="DO7" s="24">
        <v>48.77</v>
      </c>
      <c r="DP7" s="24">
        <v>50.14</v>
      </c>
      <c r="DQ7" s="24">
        <v>60.67</v>
      </c>
      <c r="DR7" s="24">
        <v>47.41</v>
      </c>
      <c r="DS7" s="24"/>
      <c r="DT7" s="24">
        <v>0</v>
      </c>
      <c r="DU7" s="24">
        <v>0</v>
      </c>
      <c r="DV7" s="24">
        <v>0</v>
      </c>
      <c r="DW7" s="24">
        <v>0</v>
      </c>
      <c r="DX7" s="24">
        <v>0</v>
      </c>
      <c r="DY7" s="24">
        <v>4.4400000000000004</v>
      </c>
      <c r="DZ7" s="24">
        <v>5.51</v>
      </c>
      <c r="EA7" s="24">
        <v>6.05</v>
      </c>
      <c r="EB7" s="24">
        <v>6.11</v>
      </c>
      <c r="EC7" s="24">
        <v>6.41</v>
      </c>
      <c r="ED7" s="24"/>
      <c r="EE7" s="24">
        <v>0</v>
      </c>
      <c r="EF7" s="24">
        <v>0</v>
      </c>
      <c r="EG7" s="24">
        <v>0</v>
      </c>
      <c r="EH7" s="24">
        <v>0</v>
      </c>
      <c r="EI7" s="24">
        <v>0</v>
      </c>
      <c r="EJ7" s="24">
        <v>0.17</v>
      </c>
      <c r="EK7" s="24">
        <v>0.34</v>
      </c>
      <c r="EL7" s="24">
        <v>0</v>
      </c>
      <c r="EM7" s="24">
        <v>0.1</v>
      </c>
      <c r="EN7" s="24">
        <v>7.0000000000000007E-2</v>
      </c>
      <c r="EO7" s="24"/>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110</v>
      </c>
      <c r="D13" t="s">
        <v>111</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30F75FC2-11E6-4BC8-97DE-9B7C9EC527C3}"/>
</file>

<file path=customXml/itemProps2.xml><?xml version="1.0" encoding="utf-8"?>
<ds:datastoreItem xmlns:ds="http://schemas.openxmlformats.org/officeDocument/2006/customXml" ds:itemID="{9A104FC8-04BE-4F92-91E1-AC45357F598C}"/>
</file>

<file path=customXml/itemProps3.xml><?xml version="1.0" encoding="utf-8"?>
<ds:datastoreItem xmlns:ds="http://schemas.openxmlformats.org/officeDocument/2006/customXml" ds:itemID="{A25A87D9-8ECB-4C3C-A51C-BB513DB14BC1}"/>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2026-01-28T04:20:11Z</cp:lastPrinted>
  <dcterms:created xsi:type="dcterms:W3CDTF">2025-12-23T06:06:57Z</dcterms:created>
  <dcterms:modified xsi:type="dcterms:W3CDTF">2026-01-28T04:21:33Z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