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55004\Desktop\260120_公営企業に係る経営比較分析表（令和6年度決算）の分析等について（依頼）\02_提出\"/>
    </mc:Choice>
  </mc:AlternateContent>
  <xr:revisionPtr revIDLastSave="0" documentId="13_ncr:1_{3E317C18-9D48-4CB7-8D94-CABB529277D7}" xr6:coauthVersionLast="47" xr6:coauthVersionMax="47" xr10:uidLastSave="{00000000-0000-0000-0000-000000000000}"/>
  <workbookProtection workbookAlgorithmName="SHA-512" workbookHashValue="AJBRAw6W8Ths1aDnj4RFdsTZtkrgHfuI454O98HZly3MoHTBQpcez8I2xIzxw6MBI/9HG4oUNj5HrH1UIgccCQ==" workbookSaltValue="me1yk9gBQah/p6+UxL3yH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I85" i="4"/>
  <c r="E85" i="4"/>
  <c r="AT10" i="4"/>
  <c r="AL10" i="4"/>
  <c r="I10" i="4"/>
  <c r="P8" i="4"/>
</calcChain>
</file>

<file path=xl/sharedStrings.xml><?xml version="1.0" encoding="utf-8"?>
<sst xmlns="http://schemas.openxmlformats.org/spreadsheetml/2006/main" count="252" uniqueCount="116">
  <si>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</si>
  <si>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</si>
  <si>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</si>
  <si>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</si>
  <si>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</si>
  <si>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</si>
  <si>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</si>
  <si>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</si>
  <si>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</si>
  <si>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</si>
  <si>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</si>
  <si>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</si>
  <si>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</si>
  <si>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</si>
  <si>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</si>
  <si>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</si>
  <si>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</si>
  <si>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</si>
  <si>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</si>
  <si>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</si>
  <si>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</si>
  <si>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</si>
  <si>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</si>
  <si>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</si>
  <si>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</si>
  <si>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</si>
  <si>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</si>
  <si>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</si>
  <si>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</si>
  <si>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</si>
  <si>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</si>
  <si>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</si>
  <si>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</si>
  <si>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</si>
  <si>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</si>
  <si>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</si>
  <si>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</si>
  <si>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</si>
  <si>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</si>
  <si>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</si>
  <si>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</si>
  <si>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</si>
  <si>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</si>
  <si>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</si>
  <si>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</si>
  <si>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</si>
  <si>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</si>
  <si>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</si>
  <si>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</si>
  <si>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</si>
  <si>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</si>
  <si>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</si>
  <si>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</si>
  <si>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</si>
  <si>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</si>
  <si>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</si>
  <si>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</si>
  <si>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</si>
  <si>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</si>
  <si>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</si>
  <si>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</si>
  <si>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</si>
  <si>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</si>
  <si>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</si>
  <si>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</si>
  <si>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</si>
  <si>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</si>
  <si>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</si>
  <si>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</si>
  <si>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</si>
  <si>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</si>
  <si>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</si>
  <si>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</si>
  <si>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</si>
  <si>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</si>
  <si>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</si>
  <si>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</si>
  <si>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</si>
  <si>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</si>
  <si>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</si>
  <si>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</si>
  <si>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</si>
  <si>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</si>
  <si>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</si>
  <si>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</si>
  <si>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</si>
  <si>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</si>
  <si>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</si>
  <si>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</si>
  <si>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</si>
  <si>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</si>
  <si>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</si>
  <si>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</si>
  <si>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</si>
  <si>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</si>
  <si>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</si>
  <si>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</si>
  <si>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</si>
  <si>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</si>
  <si>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</si>
  <si>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</si>
  <si>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</si>
  <si>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</si>
  <si>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</si>
  <si>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</si>
  <si>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</si>
  <si>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</si>
  <si>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</si>
  <si>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</si>
  <si>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</si>
  <si>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</si>
  <si>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</si>
  <si>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</si>
  <si>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各経営指標の数値から、現時点では概ね健全経営であるといえる。今後とも、流域関連市町と一体になって持続的で安定した下水道サービスの提供に努める。
</t>
    <rPh sb="36" eb="38">
      <t>リュウイキ</t>
    </rPh>
    <rPh sb="38" eb="40">
      <t>カンレン</t>
    </rPh>
    <phoneticPr fontId="4"/>
  </si>
  <si>
    <t>①有形固定資産減価償却率
　ストックマネジメント計画に基づき、設備の更新を順次行っており、平均より低い値で推移している。
②管渠老朽化率、③管渠改善率
　法定耐用年数を超えた管渠は無いが、引き続きストックマネジメント計画に基づき計画的な更新を行う。</t>
    <rPh sb="24" eb="26">
      <t>ケイカク</t>
    </rPh>
    <rPh sb="27" eb="28">
      <t>モト</t>
    </rPh>
    <rPh sb="31" eb="33">
      <t>セツビ</t>
    </rPh>
    <rPh sb="34" eb="36">
      <t>コウシン</t>
    </rPh>
    <rPh sb="37" eb="39">
      <t>ジュンジ</t>
    </rPh>
    <rPh sb="39" eb="40">
      <t>オコナ</t>
    </rPh>
    <rPh sb="45" eb="47">
      <t>ヘイキン</t>
    </rPh>
    <rPh sb="49" eb="50">
      <t>ヒク</t>
    </rPh>
    <rPh sb="51" eb="52">
      <t>アタイ</t>
    </rPh>
    <rPh sb="53" eb="55">
      <t>スイイ</t>
    </rPh>
    <rPh sb="114" eb="117">
      <t>ケイカクテキ</t>
    </rPh>
    <rPh sb="118" eb="120">
      <t>コウシン</t>
    </rPh>
    <rPh sb="121" eb="122">
      <t>オコナ</t>
    </rPh>
    <phoneticPr fontId="4"/>
  </si>
  <si>
    <t xml:space="preserve">①経常収支比率
　一部固定資産の減価償却が終了したことに伴い減価償却費が減少したことから、前年同様、純利益が発生している。
②累積欠損金比率、④企業債残高対事業規模比率、⑤経費回収率、⑥汚水処理原価、⑦施設利用率
　本流域下水道は、流域関連市町が維持管理を行っており、道に営業収益が生じないため、算出から除いている。
③流動比率
　１００％未満で推移しているが、市町村が使用料を徴収し、流動負債である企業債の償還は関連市町からの負担金や一般会計からの補助金により全て賄っていることから、支払能力に問題はない。
⑧水洗化率
　平均より高い状況であり、関連市町において水洗化率向上の取組を引き続き進めていく。
</t>
    <rPh sb="50" eb="53">
      <t>ジュンリエキ</t>
    </rPh>
    <rPh sb="54" eb="56">
      <t>ハッセイ</t>
    </rPh>
    <rPh sb="108" eb="109">
      <t>ホン</t>
    </rPh>
    <rPh sb="116" eb="118">
      <t>リュウイキ</t>
    </rPh>
    <rPh sb="118" eb="120">
      <t>カンレン</t>
    </rPh>
    <rPh sb="120" eb="122">
      <t>シマチ</t>
    </rPh>
    <rPh sb="128" eb="129">
      <t>オコナ</t>
    </rPh>
    <rPh sb="136" eb="138">
      <t>エイギョウ</t>
    </rPh>
    <rPh sb="138" eb="140">
      <t>シュウエキ</t>
    </rPh>
    <rPh sb="141" eb="142">
      <t>ショウ</t>
    </rPh>
    <rPh sb="148" eb="150">
      <t>サンシュツ</t>
    </rPh>
    <rPh sb="152" eb="153">
      <t>ノゾ</t>
    </rPh>
    <rPh sb="170" eb="172">
      <t>ミマン</t>
    </rPh>
    <rPh sb="173" eb="175">
      <t>スイイ</t>
    </rPh>
    <rPh sb="181" eb="184">
      <t>シチョウソン</t>
    </rPh>
    <rPh sb="185" eb="188">
      <t>シヨウリョウ</t>
    </rPh>
    <rPh sb="189" eb="191">
      <t>チョウシュウ</t>
    </rPh>
    <rPh sb="193" eb="195">
      <t>リュウドウ</t>
    </rPh>
    <rPh sb="200" eb="203">
      <t>キギョウサイ</t>
    </rPh>
    <rPh sb="204" eb="206">
      <t>ショウカン</t>
    </rPh>
    <rPh sb="207" eb="209">
      <t>カンレン</t>
    </rPh>
    <rPh sb="209" eb="211">
      <t>シマチ</t>
    </rPh>
    <rPh sb="214" eb="217">
      <t>フタンキン</t>
    </rPh>
    <rPh sb="218" eb="220">
      <t>イッパン</t>
    </rPh>
    <rPh sb="220" eb="222">
      <t>カイケイ</t>
    </rPh>
    <rPh sb="225" eb="228">
      <t>ホジョキン</t>
    </rPh>
    <rPh sb="231" eb="232">
      <t>スベ</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</si>
</sst>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99.81</c:v>
                </c:pt>
                <c:pt idx="1">
                  <c:v>0</c:v>
                </c:pt>
                <c:pt idx="2">
                  <c:v>0</c:v>
                </c:pt>
                <c:pt idx="3">
                  <c:v>0</c:v>
                </c:pt>
                <c:pt idx="4">
                  <c:v>0</c:v>
                </c:pt>
              </c:numCache>
            </c:numRef>
          </c:val>
          <c:extLst>
            <c:ext xmlns:c16="http://schemas.microsoft.com/office/drawing/2014/chart" uri="{C3380CC4-5D6E-409C-BE32-E72D297353CC}">
              <c16:uniqueId val="{00000000-0D1C-490A-9A78-223FFCF09F1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0D1C-490A-9A78-223FFCF09F1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FC-45A8-BBF1-AE1C9462BB7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67FC-45A8-BBF1-AE1C9462BB7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98.16</c:v>
                </c:pt>
                <c:pt idx="1">
                  <c:v>98.16</c:v>
                </c:pt>
                <c:pt idx="2">
                  <c:v>98.16</c:v>
                </c:pt>
                <c:pt idx="3">
                  <c:v>98.16</c:v>
                </c:pt>
                <c:pt idx="4">
                  <c:v>99.63</c:v>
                </c:pt>
              </c:numCache>
            </c:numRef>
          </c:val>
          <c:extLst>
            <c:ext xmlns:c16="http://schemas.microsoft.com/office/drawing/2014/chart" uri="{C3380CC4-5D6E-409C-BE32-E72D297353CC}">
              <c16:uniqueId val="{00000000-030B-498C-893F-A010CA01834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030B-498C-893F-A010CA01834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95.75</c:v>
                </c:pt>
                <c:pt idx="1">
                  <c:v>96.41</c:v>
                </c:pt>
                <c:pt idx="2">
                  <c:v>99.34</c:v>
                </c:pt>
                <c:pt idx="3">
                  <c:v>101.83</c:v>
                </c:pt>
                <c:pt idx="4">
                  <c:v>100.81</c:v>
                </c:pt>
              </c:numCache>
            </c:numRef>
          </c:val>
          <c:extLst>
            <c:ext xmlns:c16="http://schemas.microsoft.com/office/drawing/2014/chart" uri="{C3380CC4-5D6E-409C-BE32-E72D297353CC}">
              <c16:uniqueId val="{00000000-0E60-4178-8F4A-06D9EA41A3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0E60-4178-8F4A-06D9EA41A3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6.1</c:v>
                </c:pt>
                <c:pt idx="1">
                  <c:v>12.14</c:v>
                </c:pt>
                <c:pt idx="2">
                  <c:v>17.32</c:v>
                </c:pt>
                <c:pt idx="3">
                  <c:v>22.25</c:v>
                </c:pt>
                <c:pt idx="4">
                  <c:v>26.56</c:v>
                </c:pt>
              </c:numCache>
            </c:numRef>
          </c:val>
          <c:extLst>
            <c:ext xmlns:c16="http://schemas.microsoft.com/office/drawing/2014/chart" uri="{C3380CC4-5D6E-409C-BE32-E72D297353CC}">
              <c16:uniqueId val="{00000000-B5CD-4110-BF4A-2C6C32AB561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B5CD-4110-BF4A-2C6C32AB561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31-44F6-AC4F-BF23E27688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C331-44F6-AC4F-BF23E27688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06-43C8-A69F-1B20E84E097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7606-43C8-A69F-1B20E84E097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37.229999999999997</c:v>
                </c:pt>
                <c:pt idx="1">
                  <c:v>50.61</c:v>
                </c:pt>
                <c:pt idx="2">
                  <c:v>49.85</c:v>
                </c:pt>
                <c:pt idx="3">
                  <c:v>47.29</c:v>
                </c:pt>
                <c:pt idx="4">
                  <c:v>40.32</c:v>
                </c:pt>
              </c:numCache>
            </c:numRef>
          </c:val>
          <c:extLst>
            <c:ext xmlns:c16="http://schemas.microsoft.com/office/drawing/2014/chart" uri="{C3380CC4-5D6E-409C-BE32-E72D297353CC}">
              <c16:uniqueId val="{00000000-A6A7-4DC5-87A1-27FB476F018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A6A7-4DC5-87A1-27FB476F018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AE-4D33-B05F-034A75ECC1E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28AE-4D33-B05F-034A75ECC1E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36-46DE-86BE-58D78A0F6AC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F36-46DE-86BE-58D78A0F6AC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8F-495C-B916-1D4E85BD1C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1B8F-495C-B916-1D4E85BD1C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16" zoomScaleNormal="100" workbookViewId="0">
      <selection activeCell="CM27" sqref="CM2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E1</v>
      </c>
      <c r="X8" s="64"/>
      <c r="Y8" s="64"/>
      <c r="Z8" s="64"/>
      <c r="AA8" s="64"/>
      <c r="AB8" s="64"/>
      <c r="AC8" s="64"/>
      <c r="AD8" s="65" t="str">
        <f>データ!$M$6</f>
        <v>非設置</v>
      </c>
      <c r="AE8" s="65"/>
      <c r="AF8" s="65"/>
      <c r="AG8" s="65"/>
      <c r="AH8" s="65"/>
      <c r="AI8" s="65"/>
      <c r="AJ8" s="65"/>
      <c r="AK8" s="3"/>
      <c r="AL8" s="44">
        <f>データ!S6</f>
        <v>5044825</v>
      </c>
      <c r="AM8" s="44"/>
      <c r="AN8" s="44"/>
      <c r="AO8" s="44"/>
      <c r="AP8" s="44"/>
      <c r="AQ8" s="44"/>
      <c r="AR8" s="44"/>
      <c r="AS8" s="44"/>
      <c r="AT8" s="45">
        <f>データ!T6</f>
        <v>83422.27</v>
      </c>
      <c r="AU8" s="45"/>
      <c r="AV8" s="45"/>
      <c r="AW8" s="45"/>
      <c r="AX8" s="45"/>
      <c r="AY8" s="45"/>
      <c r="AZ8" s="45"/>
      <c r="BA8" s="45"/>
      <c r="BB8" s="45">
        <f>データ!U6</f>
        <v>60.47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74.150000000000006</v>
      </c>
      <c r="J10" s="45"/>
      <c r="K10" s="45"/>
      <c r="L10" s="45"/>
      <c r="M10" s="45"/>
      <c r="N10" s="45"/>
      <c r="O10" s="45"/>
      <c r="P10" s="45">
        <f>データ!P6</f>
        <v>63.66</v>
      </c>
      <c r="Q10" s="45"/>
      <c r="R10" s="45"/>
      <c r="S10" s="45"/>
      <c r="T10" s="45"/>
      <c r="U10" s="45"/>
      <c r="V10" s="45"/>
      <c r="W10" s="45" t="str">
        <f>データ!Q6</f>
        <v>-</v>
      </c>
      <c r="X10" s="45"/>
      <c r="Y10" s="45"/>
      <c r="Z10" s="45"/>
      <c r="AA10" s="45"/>
      <c r="AB10" s="45"/>
      <c r="AC10" s="45"/>
      <c r="AD10" s="44">
        <f>データ!R6</f>
        <v>0</v>
      </c>
      <c r="AE10" s="44"/>
      <c r="AF10" s="44"/>
      <c r="AG10" s="44"/>
      <c r="AH10" s="44"/>
      <c r="AI10" s="44"/>
      <c r="AJ10" s="44"/>
      <c r="AK10" s="2"/>
      <c r="AL10" s="44">
        <f>データ!V6</f>
        <v>423743</v>
      </c>
      <c r="AM10" s="44"/>
      <c r="AN10" s="44"/>
      <c r="AO10" s="44"/>
      <c r="AP10" s="44"/>
      <c r="AQ10" s="44"/>
      <c r="AR10" s="44"/>
      <c r="AS10" s="44"/>
      <c r="AT10" s="45">
        <f>データ!W6</f>
        <v>153.9</v>
      </c>
      <c r="AU10" s="45"/>
      <c r="AV10" s="45"/>
      <c r="AW10" s="45"/>
      <c r="AX10" s="45"/>
      <c r="AY10" s="45"/>
      <c r="AZ10" s="45"/>
      <c r="BA10" s="45"/>
      <c r="BB10" s="45">
        <f>データ!X6</f>
        <v>2753.37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3V/15F8qkjIwEIYAmmXxWp08TrEyzHOiEvVyRmFUNd7CFPaUI8DxJX/L5fQwkzHscpiZJo/uKLKA14LIsKynPA==" saltValue="j+6ofIRJoz5T8Jl2nVcVG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10006</v>
      </c>
      <c r="D6" s="19">
        <f t="shared" si="3"/>
        <v>46</v>
      </c>
      <c r="E6" s="19">
        <f t="shared" si="3"/>
        <v>17</v>
      </c>
      <c r="F6" s="19">
        <f t="shared" si="3"/>
        <v>3</v>
      </c>
      <c r="G6" s="19">
        <f t="shared" si="3"/>
        <v>0</v>
      </c>
      <c r="H6" s="19" t="str">
        <f t="shared" si="3"/>
        <v>北海道</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74.150000000000006</v>
      </c>
      <c r="P6" s="20">
        <f t="shared" si="3"/>
        <v>63.66</v>
      </c>
      <c r="Q6" s="20" t="str">
        <f t="shared" si="3"/>
        <v>-</v>
      </c>
      <c r="R6" s="20">
        <f t="shared" si="3"/>
        <v>0</v>
      </c>
      <c r="S6" s="20">
        <f t="shared" si="3"/>
        <v>5044825</v>
      </c>
      <c r="T6" s="20">
        <f t="shared" si="3"/>
        <v>83422.27</v>
      </c>
      <c r="U6" s="20">
        <f t="shared" si="3"/>
        <v>60.47</v>
      </c>
      <c r="V6" s="20">
        <f t="shared" si="3"/>
        <v>423743</v>
      </c>
      <c r="W6" s="20">
        <f t="shared" si="3"/>
        <v>153.9</v>
      </c>
      <c r="X6" s="20">
        <f t="shared" si="3"/>
        <v>2753.37</v>
      </c>
      <c r="Y6" s="21">
        <f>IF(Y7="",NA(),Y7)</f>
        <v>95.75</v>
      </c>
      <c r="Z6" s="21">
        <f t="shared" ref="Z6:AH6" si="4">IF(Z7="",NA(),Z7)</f>
        <v>96.41</v>
      </c>
      <c r="AA6" s="21">
        <f t="shared" si="4"/>
        <v>99.34</v>
      </c>
      <c r="AB6" s="21">
        <f t="shared" si="4"/>
        <v>101.83</v>
      </c>
      <c r="AC6" s="21">
        <f t="shared" si="4"/>
        <v>100.81</v>
      </c>
      <c r="AD6" s="21">
        <f t="shared" si="4"/>
        <v>101.63</v>
      </c>
      <c r="AE6" s="21">
        <f t="shared" si="4"/>
        <v>100.14</v>
      </c>
      <c r="AF6" s="21">
        <f t="shared" si="4"/>
        <v>99.22</v>
      </c>
      <c r="AG6" s="21">
        <f t="shared" si="4"/>
        <v>100.31</v>
      </c>
      <c r="AH6" s="21">
        <f t="shared" si="4"/>
        <v>100.13</v>
      </c>
      <c r="AI6" s="20" t="str">
        <f>IF(AI7="","",IF(AI7="-","【-】","【"&amp;SUBSTITUTE(TEXT(AI7,"#,##0.00"),"-","△")&amp;"】"))</f>
        <v>【100.17】</v>
      </c>
      <c r="AJ6" s="21" t="str">
        <f>IF(AJ7="",NA(),AJ7)</f>
        <v>-</v>
      </c>
      <c r="AK6" s="21" t="str">
        <f t="shared" ref="AK6:AS6" si="5">IF(AK7="",NA(),AK7)</f>
        <v>-</v>
      </c>
      <c r="AL6" s="21" t="str">
        <f t="shared" si="5"/>
        <v>-</v>
      </c>
      <c r="AM6" s="21" t="str">
        <f t="shared" si="5"/>
        <v>-</v>
      </c>
      <c r="AN6" s="21" t="str">
        <f t="shared" si="5"/>
        <v>-</v>
      </c>
      <c r="AO6" s="21">
        <f t="shared" si="5"/>
        <v>9.1</v>
      </c>
      <c r="AP6" s="21">
        <f t="shared" si="5"/>
        <v>10.71</v>
      </c>
      <c r="AQ6" s="21">
        <f t="shared" si="5"/>
        <v>11.46</v>
      </c>
      <c r="AR6" s="21">
        <f t="shared" si="5"/>
        <v>9.85</v>
      </c>
      <c r="AS6" s="21">
        <f t="shared" si="5"/>
        <v>11.25</v>
      </c>
      <c r="AT6" s="20" t="str">
        <f>IF(AT7="","",IF(AT7="-","【-】","【"&amp;SUBSTITUTE(TEXT(AT7,"#,##0.00"),"-","△")&amp;"】"))</f>
        <v>【11.17】</v>
      </c>
      <c r="AU6" s="21">
        <f>IF(AU7="",NA(),AU7)</f>
        <v>37.229999999999997</v>
      </c>
      <c r="AV6" s="21">
        <f t="shared" ref="AV6:BD6" si="6">IF(AV7="",NA(),AV7)</f>
        <v>50.61</v>
      </c>
      <c r="AW6" s="21">
        <f t="shared" si="6"/>
        <v>49.85</v>
      </c>
      <c r="AX6" s="21">
        <f t="shared" si="6"/>
        <v>47.29</v>
      </c>
      <c r="AY6" s="21">
        <f t="shared" si="6"/>
        <v>40.32</v>
      </c>
      <c r="AZ6" s="21">
        <f t="shared" si="6"/>
        <v>101.14</v>
      </c>
      <c r="BA6" s="21">
        <f t="shared" si="6"/>
        <v>104.74</v>
      </c>
      <c r="BB6" s="21">
        <f t="shared" si="6"/>
        <v>104.74</v>
      </c>
      <c r="BC6" s="21">
        <f t="shared" si="6"/>
        <v>104.66</v>
      </c>
      <c r="BD6" s="21">
        <f t="shared" si="6"/>
        <v>103.57</v>
      </c>
      <c r="BE6" s="20" t="str">
        <f>IF(BE7="","",IF(BE7="-","【-】","【"&amp;SUBSTITUTE(TEXT(BE7,"#,##0.00"),"-","△")&amp;"】"))</f>
        <v>【103.38】</v>
      </c>
      <c r="BF6" s="21" t="str">
        <f>IF(BF7="",NA(),BF7)</f>
        <v>-</v>
      </c>
      <c r="BG6" s="21" t="str">
        <f t="shared" ref="BG6:BO6" si="7">IF(BG7="",NA(),BG7)</f>
        <v>-</v>
      </c>
      <c r="BH6" s="21" t="str">
        <f t="shared" si="7"/>
        <v>-</v>
      </c>
      <c r="BI6" s="21" t="str">
        <f t="shared" si="7"/>
        <v>-</v>
      </c>
      <c r="BJ6" s="21" t="str">
        <f t="shared" si="7"/>
        <v>-</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t="str">
        <f>IF(CB7="",NA(),CB7)</f>
        <v>-</v>
      </c>
      <c r="CC6" s="21" t="str">
        <f t="shared" ref="CC6:CK6" si="9">IF(CC7="",NA(),CC7)</f>
        <v>-</v>
      </c>
      <c r="CD6" s="21" t="str">
        <f t="shared" si="9"/>
        <v>-</v>
      </c>
      <c r="CE6" s="21" t="str">
        <f t="shared" si="9"/>
        <v>-</v>
      </c>
      <c r="CF6" s="21" t="str">
        <f t="shared" si="9"/>
        <v>-</v>
      </c>
      <c r="CG6" s="21">
        <f t="shared" si="9"/>
        <v>50.67</v>
      </c>
      <c r="CH6" s="21">
        <f t="shared" si="9"/>
        <v>48.7</v>
      </c>
      <c r="CI6" s="21">
        <f t="shared" si="9"/>
        <v>52.53</v>
      </c>
      <c r="CJ6" s="21">
        <f t="shared" si="9"/>
        <v>52.75</v>
      </c>
      <c r="CK6" s="21">
        <f t="shared" si="9"/>
        <v>52.89</v>
      </c>
      <c r="CL6" s="20" t="str">
        <f>IF(CL7="","",IF(CL7="-","【-】","【"&amp;SUBSTITUTE(TEXT(CL7,"#,##0.00"),"-","△")&amp;"】"))</f>
        <v>【53.07】</v>
      </c>
      <c r="CM6" s="21" t="str">
        <f>IF(CM7="",NA(),CM7)</f>
        <v>-</v>
      </c>
      <c r="CN6" s="21" t="str">
        <f t="shared" ref="CN6:CV6" si="10">IF(CN7="",NA(),CN7)</f>
        <v>-</v>
      </c>
      <c r="CO6" s="21" t="str">
        <f t="shared" si="10"/>
        <v>-</v>
      </c>
      <c r="CP6" s="21" t="str">
        <f t="shared" si="10"/>
        <v>-</v>
      </c>
      <c r="CQ6" s="21" t="str">
        <f t="shared" si="10"/>
        <v>-</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98.16</v>
      </c>
      <c r="CY6" s="21">
        <f t="shared" ref="CY6:DG6" si="11">IF(CY7="",NA(),CY7)</f>
        <v>98.16</v>
      </c>
      <c r="CZ6" s="21">
        <f t="shared" si="11"/>
        <v>98.16</v>
      </c>
      <c r="DA6" s="21">
        <f t="shared" si="11"/>
        <v>98.16</v>
      </c>
      <c r="DB6" s="21">
        <f t="shared" si="11"/>
        <v>99.63</v>
      </c>
      <c r="DC6" s="21">
        <f t="shared" si="11"/>
        <v>94.01</v>
      </c>
      <c r="DD6" s="21">
        <f t="shared" si="11"/>
        <v>94.14</v>
      </c>
      <c r="DE6" s="21">
        <f t="shared" si="11"/>
        <v>94.02</v>
      </c>
      <c r="DF6" s="21">
        <f t="shared" si="11"/>
        <v>94.43</v>
      </c>
      <c r="DG6" s="21">
        <f t="shared" si="11"/>
        <v>94.27</v>
      </c>
      <c r="DH6" s="20" t="str">
        <f>IF(DH7="","",IF(DH7="-","【-】","【"&amp;SUBSTITUTE(TEXT(DH7,"#,##0.00"),"-","△")&amp;"】"))</f>
        <v>【94.19】</v>
      </c>
      <c r="DI6" s="21">
        <f>IF(DI7="",NA(),DI7)</f>
        <v>6.1</v>
      </c>
      <c r="DJ6" s="21">
        <f t="shared" ref="DJ6:DR6" si="12">IF(DJ7="",NA(),DJ7)</f>
        <v>12.14</v>
      </c>
      <c r="DK6" s="21">
        <f t="shared" si="12"/>
        <v>17.32</v>
      </c>
      <c r="DL6" s="21">
        <f t="shared" si="12"/>
        <v>22.25</v>
      </c>
      <c r="DM6" s="21">
        <f t="shared" si="12"/>
        <v>26.56</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1">
        <f>IF(EE7="",NA(),EE7)</f>
        <v>99.81</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10006</v>
      </c>
      <c r="D7" s="23">
        <v>46</v>
      </c>
      <c r="E7" s="23">
        <v>17</v>
      </c>
      <c r="F7" s="23">
        <v>3</v>
      </c>
      <c r="G7" s="23">
        <v>0</v>
      </c>
      <c r="H7" s="23" t="s">
        <v>96</v>
      </c>
      <c r="I7" s="23" t="s">
        <v>97</v>
      </c>
      <c r="J7" s="23" t="s">
        <v>98</v>
      </c>
      <c r="K7" s="23" t="s">
        <v>99</v>
      </c>
      <c r="L7" s="23" t="s">
        <v>100</v>
      </c>
      <c r="M7" s="23" t="s">
        <v>101</v>
      </c>
      <c r="N7" s="24" t="s">
        <v>102</v>
      </c>
      <c r="O7" s="24">
        <v>74.150000000000006</v>
      </c>
      <c r="P7" s="24">
        <v>63.66</v>
      </c>
      <c r="Q7" s="24" t="s">
        <v>102</v>
      </c>
      <c r="R7" s="24">
        <v>0</v>
      </c>
      <c r="S7" s="24">
        <v>5044825</v>
      </c>
      <c r="T7" s="24">
        <v>83422.27</v>
      </c>
      <c r="U7" s="24">
        <v>60.47</v>
      </c>
      <c r="V7" s="24">
        <v>423743</v>
      </c>
      <c r="W7" s="24">
        <v>153.9</v>
      </c>
      <c r="X7" s="24">
        <v>2753.37</v>
      </c>
      <c r="Y7" s="24">
        <v>95.75</v>
      </c>
      <c r="Z7" s="24">
        <v>96.41</v>
      </c>
      <c r="AA7" s="24">
        <v>99.34</v>
      </c>
      <c r="AB7" s="24">
        <v>101.83</v>
      </c>
      <c r="AC7" s="24">
        <v>100.81</v>
      </c>
      <c r="AD7" s="24">
        <v>101.63</v>
      </c>
      <c r="AE7" s="24">
        <v>100.14</v>
      </c>
      <c r="AF7" s="24">
        <v>99.22</v>
      </c>
      <c r="AG7" s="24">
        <v>100.31</v>
      </c>
      <c r="AH7" s="24">
        <v>100.13</v>
      </c>
      <c r="AI7" s="24">
        <v>100.17</v>
      </c>
      <c r="AJ7" s="24" t="s">
        <v>102</v>
      </c>
      <c r="AK7" s="24" t="s">
        <v>102</v>
      </c>
      <c r="AL7" s="24" t="s">
        <v>102</v>
      </c>
      <c r="AM7" s="24" t="s">
        <v>102</v>
      </c>
      <c r="AN7" s="24" t="s">
        <v>102</v>
      </c>
      <c r="AO7" s="24">
        <v>9.1</v>
      </c>
      <c r="AP7" s="24">
        <v>10.71</v>
      </c>
      <c r="AQ7" s="24">
        <v>11.46</v>
      </c>
      <c r="AR7" s="24">
        <v>9.85</v>
      </c>
      <c r="AS7" s="24">
        <v>11.25</v>
      </c>
      <c r="AT7" s="24">
        <v>11.17</v>
      </c>
      <c r="AU7" s="24">
        <v>37.229999999999997</v>
      </c>
      <c r="AV7" s="24">
        <v>50.61</v>
      </c>
      <c r="AW7" s="24">
        <v>49.85</v>
      </c>
      <c r="AX7" s="24">
        <v>47.29</v>
      </c>
      <c r="AY7" s="24">
        <v>40.32</v>
      </c>
      <c r="AZ7" s="24">
        <v>101.14</v>
      </c>
      <c r="BA7" s="24">
        <v>104.74</v>
      </c>
      <c r="BB7" s="24">
        <v>104.74</v>
      </c>
      <c r="BC7" s="24">
        <v>104.66</v>
      </c>
      <c r="BD7" s="24">
        <v>103.57</v>
      </c>
      <c r="BE7" s="24">
        <v>103.38</v>
      </c>
      <c r="BF7" s="24" t="s">
        <v>102</v>
      </c>
      <c r="BG7" s="24" t="s">
        <v>102</v>
      </c>
      <c r="BH7" s="24" t="s">
        <v>102</v>
      </c>
      <c r="BI7" s="24" t="s">
        <v>102</v>
      </c>
      <c r="BJ7" s="24" t="s">
        <v>102</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t="s">
        <v>102</v>
      </c>
      <c r="CC7" s="24" t="s">
        <v>102</v>
      </c>
      <c r="CD7" s="24" t="s">
        <v>102</v>
      </c>
      <c r="CE7" s="24" t="s">
        <v>102</v>
      </c>
      <c r="CF7" s="24" t="s">
        <v>102</v>
      </c>
      <c r="CG7" s="24">
        <v>50.67</v>
      </c>
      <c r="CH7" s="24">
        <v>48.7</v>
      </c>
      <c r="CI7" s="24">
        <v>52.53</v>
      </c>
      <c r="CJ7" s="24">
        <v>52.75</v>
      </c>
      <c r="CK7" s="24">
        <v>52.89</v>
      </c>
      <c r="CL7" s="24">
        <v>53.07</v>
      </c>
      <c r="CM7" s="24" t="s">
        <v>102</v>
      </c>
      <c r="CN7" s="24" t="s">
        <v>102</v>
      </c>
      <c r="CO7" s="24" t="s">
        <v>102</v>
      </c>
      <c r="CP7" s="24" t="s">
        <v>102</v>
      </c>
      <c r="CQ7" s="24" t="s">
        <v>102</v>
      </c>
      <c r="CR7" s="24">
        <v>68.2</v>
      </c>
      <c r="CS7" s="24">
        <v>68.05</v>
      </c>
      <c r="CT7" s="24">
        <v>67.099999999999994</v>
      </c>
      <c r="CU7" s="24">
        <v>71.900000000000006</v>
      </c>
      <c r="CV7" s="24">
        <v>68.599999999999994</v>
      </c>
      <c r="CW7" s="24">
        <v>68.61</v>
      </c>
      <c r="CX7" s="24">
        <v>98.16</v>
      </c>
      <c r="CY7" s="24">
        <v>98.16</v>
      </c>
      <c r="CZ7" s="24">
        <v>98.16</v>
      </c>
      <c r="DA7" s="24">
        <v>98.16</v>
      </c>
      <c r="DB7" s="24">
        <v>99.63</v>
      </c>
      <c r="DC7" s="24">
        <v>94.01</v>
      </c>
      <c r="DD7" s="24">
        <v>94.14</v>
      </c>
      <c r="DE7" s="24">
        <v>94.02</v>
      </c>
      <c r="DF7" s="24">
        <v>94.43</v>
      </c>
      <c r="DG7" s="24">
        <v>94.27</v>
      </c>
      <c r="DH7" s="24">
        <v>94.19</v>
      </c>
      <c r="DI7" s="24">
        <v>6.1</v>
      </c>
      <c r="DJ7" s="24">
        <v>12.14</v>
      </c>
      <c r="DK7" s="24">
        <v>17.32</v>
      </c>
      <c r="DL7" s="24">
        <v>22.25</v>
      </c>
      <c r="DM7" s="24">
        <v>26.56</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99.81</v>
      </c>
      <c r="EF7" s="24">
        <v>0</v>
      </c>
      <c r="EG7" s="24">
        <v>0</v>
      </c>
      <c r="EH7" s="24">
        <v>0</v>
      </c>
      <c r="EI7" s="24">
        <v>0</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3E94688-D426-4F19-BC03-13834C7DA24B}"/>
</file>

<file path=customXml/itemProps2.xml><?xml version="1.0" encoding="utf-8"?>
<ds:datastoreItem xmlns:ds="http://schemas.openxmlformats.org/officeDocument/2006/customXml" ds:itemID="{4F7977CF-2175-4546-B60F-6575D7908A16}"/>
</file>

<file path=customXml/itemProps3.xml><?xml version="1.0" encoding="utf-8"?>
<ds:datastoreItem xmlns:ds="http://schemas.openxmlformats.org/officeDocument/2006/customXml" ds:itemID="{68D59FCF-2F50-4857-80E2-98F433806E8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2026-01-28T04:17:31Z</cp:lastPrinted>
  <dcterms:created xsi:type="dcterms:W3CDTF">2025-12-23T06:07:02Z</dcterms:created>
  <dcterms:modified xsi:type="dcterms:W3CDTF">2026-01-28T04:21:36Z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