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t8_kobayashi_soumu_go_jp/Documents/デスクトップ/"/>
    </mc:Choice>
  </mc:AlternateContent>
  <xr:revisionPtr revIDLastSave="0" documentId="8_{55D23909-4653-40E1-9955-20BD3F224D0D}" xr6:coauthVersionLast="47" xr6:coauthVersionMax="47" xr10:uidLastSave="{00000000-0000-0000-0000-000000000000}"/>
  <workbookProtection workbookAlgorithmName="SHA-512" workbookHashValue="HlvYq9OaybZtLyH9Pgi3a4KcGmGquJiKMJmwAMfah3khEPxiIm5B7dP9NYMjgxiUZQEzIwg0HSf7WUw2qN2Jdw==" workbookSaltValue="RX8I0t03bDsyVVX2N390U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I10" i="4" s="1"/>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8" i="4"/>
  <c r="I8" i="4"/>
  <c r="B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<sst xmlns="http://schemas.openxmlformats.org/spreadsheetml/2006/main" count="231" uniqueCount="112">
  <si>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</si>
  <si>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</si>
  <si>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</si>
  <si>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</si>
  <si>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</si>
  <si>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</si>
  <si>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</si>
  <si>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</si>
  <si>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</si>
  <si>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</si>
  <si>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</si>
  <si>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</si>
  <si>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</si>
  <si>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</si>
  <si>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</si>
  <si>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</si>
  <si>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</si>
  <si>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</si>
  <si>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</si>
  <si>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</si>
  <si>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</si>
  <si>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</si>
  <si>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</si>
  <si>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</si>
  <si>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</si>
  <si>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</si>
  <si>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</si>
  <si>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</si>
  <si>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</si>
  <si>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</si>
  <si>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</si>
  <si>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</si>
  <si>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</si>
  <si>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</si>
  <si>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</si>
  <si>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</si>
  <si>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</si>
  <si>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</si>
  <si>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</si>
  <si>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</si>
  <si>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</si>
  <si>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</si>
  <si>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</si>
  <si>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</si>
  <si>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</si>
  <si>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</si>
  <si>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</si>
  <si>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</si>
  <si>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</si>
  <si>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</si>
  <si>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</si>
  <si>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</si>
  <si>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</si>
  <si>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</si>
  <si>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</si>
  <si>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</si>
  <si>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</si>
  <si>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</si>
  <si>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</si>
  <si>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</si>
  <si>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</si>
  <si>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</si>
  <si>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</si>
  <si>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</si>
  <si>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</si>
  <si>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</si>
  <si>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</si>
  <si>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</si>
  <si>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</si>
  <si>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</si>
  <si>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</si>
  <si>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</si>
  <si>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</si>
  <si>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</si>
  <si>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</si>
  <si>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</si>
  <si>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</si>
  <si>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</si>
  <si>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</si>
  <si>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</si>
  <si>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</si>
  <si>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</si>
  <si>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</si>
  <si>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</si>
  <si>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</si>
  <si>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</si>
  <si>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</si>
  <si>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</si>
  <si>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</si>
  <si>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</si>
  <si>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</si>
  <si>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</si>
  <si>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</si>
  <si>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石狩東部広域水道企業団</t>
  </si>
  <si>
    <t>法適用</t>
  </si>
  <si>
    <t>水道事業</t>
  </si>
  <si>
    <t>用水供給事業</t>
  </si>
  <si>
    <t>B</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</si>
  <si>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</si>
  <si>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</si>
  <si>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</si>
  <si>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</si>
  <si>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</si>
  <si>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</si>
  <si>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</si>
  <si>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</si>
  <si>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</si>
  <si>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</si>
  <si>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</si>
  <si>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6年度は、引き続き経常収支で利益を計上しており、健全な経営を持続できていますが、一方で労務費の増加や、材料費等の物価上昇に加えて、漁川系施設の老朽化による更新、千歳川系施設の企業債償還など、多額の資金支出が見込まれています。
　そのため、これらの支出に必要な資金を確保できるよう検討し、令和6年8月には経営戦略の改定を行いました。改定に当たっては、将来の料金改定の必要性についても検討し、将来計画に反映させるなどの備えを進めたところです。
　今後は人口減少に伴い、将来的には水量の減少が予想されることから、民間委託の推進など効率的な事業運営を行い、可能な限り各種経費の削減に努め、老朽化した管路や施設の更新についても、適切なアセットマネジメントの取組みのもと、優先度を見極め、計画的に実施します。また、計画を推進するために必要な人材の確保及び育成を、着実に実施します。
</t>
    <rPh sb="50" eb="52">
      <t>ゾウカ</t>
    </rPh>
    <rPh sb="54" eb="57">
      <t>ザイリョウヒ</t>
    </rPh>
    <rPh sb="57" eb="58">
      <t>トウ</t>
    </rPh>
    <rPh sb="76" eb="77">
      <t>カ</t>
    </rPh>
    <rPh sb="224" eb="226">
      <t>コンゴ</t>
    </rPh>
    <rPh sb="341" eb="344">
      <t>ケイカクテキ</t>
    </rPh>
    <rPh sb="345" eb="347">
      <t>ジッシ</t>
    </rPh>
    <rPh sb="354" eb="356">
      <t>ケイカク</t>
    </rPh>
    <rPh sb="357" eb="359">
      <t>スイシン</t>
    </rPh>
    <rPh sb="364" eb="366">
      <t>ヒツヨウ</t>
    </rPh>
    <rPh sb="367" eb="369">
      <t>ジンザイ</t>
    </rPh>
    <rPh sb="370" eb="372">
      <t>カクホ</t>
    </rPh>
    <rPh sb="372" eb="373">
      <t>オヨ</t>
    </rPh>
    <rPh sb="374" eb="376">
      <t>イクセイ</t>
    </rPh>
    <rPh sb="378" eb="380">
      <t>チャクジツ</t>
    </rPh>
    <rPh sb="381" eb="383">
      <t>ジッシ</t>
    </rPh>
    <phoneticPr fontId="4"/>
  </si>
  <si>
    <t>「①有形固定資産減価償却率」は、千歳川系施設の供用開始からの経過年数が10年と比較的新しいことから、全国平均を大きく下回っています。なお、漁川系施設は全国的な傾向と同様に老朽化が進んでいることから、計画的に更新を進めていきます。
　「②管路経年化率」は、漁川系施設の供用開始から40年を経過した管路が計上されていることにより、令和6年度では21.37％を計上しています。管路については平成23年度から計画的に更新を行っています。
　「③管路更新率」は、漁川系施設の管路更新による計上です。計画的に更新を行っており、令和6年度も実施しましたが、実際に通水するのは令和8年度以降となる予定のため、令和6年度の管路更新率は未計上としています。なお、令和5年度は、通水を行った導水管路について、管路更新率に計上しています。</t>
    <rPh sb="337" eb="338">
      <t>ロ</t>
    </rPh>
    <phoneticPr fontId="4"/>
  </si>
  <si>
    <r>
      <t>　当企業団は2つの施設系統を有しており、供給先やコストが異なることから、料金を系統別に設定しています。記載の数値は、この2系統の合算値を記載しています。（漁川系施設：昭和54年度供用開始、千歳川系施設：平成27年度供用開始）
　「①経常収支比率」は、営業費用及び営業外費用の減少を理由として令和5年度より増加しており、令和6年度も100％を上回っていることから、経常利益を確保できています。
　なお、令和6年度においては、営業外費用の減が大きく、これは、企業債の償還が進み利息が減少しているためです。一方で、労務費や物価の上昇等により、動力費をはじめとする経費は増加傾向にあることから、今後も経常費用の削減に向けて経営努力を行う必要があります。
　「②累積欠損金比率」については、現在、累積欠損金はありません。
　「③流動比率」は、企業債の償還額が多額なため、令和6年度も全国平均を下回っているものの、100％を上回っており、短期的な債務に対する支払いに問題はありません。
　「④企業債残高対給水収益比率」が全国平均を大きく上回っているのは、千歳川系施設建設時の企業債の未償還額によるものです。経年比較では、企業債の償還が進んだことにより、令和5年度より数値が減少しています。
　「⑤料金回収率」が令和5年度より増加しているのは、「①経常収支比率」で記載した理由により営業外費用等が減少したためです。
　「⑥給水原価」が全国平均を上回っているのは、千歳川系施設関連で、多額の減価償却費及び支払利息を計上しているためです。前年度からの減は、令和5年度と比較して、費用の減及び若干の水量増があったことによるものです。
　「⑦施設利用率」は、</t>
    </r>
    <r>
      <rPr>
        <sz val="9"/>
        <color theme="1"/>
        <rFont val="ＭＳ ゴシック"/>
        <family val="3"/>
        <charset val="128"/>
      </rPr>
      <t>一部受水団体における水量増により前年度から若干増加しているものです。</t>
    </r>
    <r>
      <rPr>
        <sz val="9"/>
        <rFont val="ＭＳ ゴシック"/>
        <family val="3"/>
        <charset val="128"/>
      </rPr>
      <t xml:space="preserve">
　「⑧有収率」は、送水の水質維持のために排水作業を行っている影響はあるものの、引き続き99％以上を維持しています。</t>
    </r>
    <rPh sb="129" eb="130">
      <t>オヨ</t>
    </rPh>
    <rPh sb="131" eb="134">
      <t>エイギョウガイ</t>
    </rPh>
    <rPh sb="134" eb="136">
      <t>ヒヨウ</t>
    </rPh>
    <rPh sb="200" eb="202">
      <t>レイワ</t>
    </rPh>
    <rPh sb="211" eb="216">
      <t>エイギョウガイヒヨウ</t>
    </rPh>
    <rPh sb="217" eb="218">
      <t>ゲン</t>
    </rPh>
    <rPh sb="219" eb="220">
      <t>オオ</t>
    </rPh>
    <rPh sb="227" eb="230">
      <t>キギョウサイ</t>
    </rPh>
    <rPh sb="231" eb="233">
      <t>ショウカン</t>
    </rPh>
    <rPh sb="234" eb="235">
      <t>スス</t>
    </rPh>
    <rPh sb="236" eb="238">
      <t>リソク</t>
    </rPh>
    <rPh sb="254" eb="257">
      <t>ロウムヒ</t>
    </rPh>
    <rPh sb="283" eb="285">
      <t>ケイコウ</t>
    </rPh>
    <rPh sb="471" eb="477">
      <t>チトセガワケイシセツ</t>
    </rPh>
    <rPh sb="477" eb="480">
      <t>ケンセツジ</t>
    </rPh>
    <rPh sb="584" eb="589">
      <t>エイギョウガイヒヨウ</t>
    </rPh>
    <rPh sb="589" eb="590">
      <t>トウ</t>
    </rPh>
    <rPh sb="660" eb="663">
      <t>ゼンネンド</t>
    </rPh>
    <rPh sb="666" eb="667">
      <t>ゲン</t>
    </rPh>
    <rPh sb="675" eb="677">
      <t>ヒカク</t>
    </rPh>
    <rPh sb="680" eb="682">
      <t>ヒヨウ</t>
    </rPh>
    <rPh sb="683" eb="684">
      <t>ゲン</t>
    </rPh>
    <rPh sb="684" eb="685">
      <t>オヨ</t>
    </rPh>
    <rPh sb="686" eb="688">
      <t>ジャッカン</t>
    </rPh>
    <rPh sb="689" eb="692">
      <t>スイリョウゾウ</t>
    </rPh>
    <rPh sb="718" eb="720">
      <t>イチブ</t>
    </rPh>
    <rPh sb="720" eb="724">
      <t>ジュスイダンタイ</t>
    </rPh>
    <rPh sb="734" eb="736">
      <t>ゼンネン</t>
    </rPh>
    <rPh sb="736" eb="737">
      <t>ド</t>
    </rPh>
    <rPh sb="739" eb="741">
      <t>ジャッカン</t>
    </rPh>
    <rPh sb="741" eb="74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</si>
</sst>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0.36</c:v>
                </c:pt>
                <c:pt idx="4">
                  <c:v>0</c:v>
                </c:pt>
              </c:numCache>
            </c:numRef>
          </c:val>
          <c:extLst>
            <c:ext xmlns:c16="http://schemas.microsoft.com/office/drawing/2014/chart" uri="{C3380CC4-5D6E-409C-BE32-E72D297353CC}">
              <c16:uniqueId val="{00000000-B67E-4B63-A0F6-89F339BA8E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B67E-4B63-A0F6-89F339BA8E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65.64</c:v>
                </c:pt>
                <c:pt idx="1">
                  <c:v>65.28</c:v>
                </c:pt>
                <c:pt idx="2">
                  <c:v>65.239999999999995</c:v>
                </c:pt>
                <c:pt idx="3">
                  <c:v>65.27</c:v>
                </c:pt>
                <c:pt idx="4">
                  <c:v>66.010000000000005</c:v>
                </c:pt>
              </c:numCache>
            </c:numRef>
          </c:val>
          <c:extLst>
            <c:ext xmlns:c16="http://schemas.microsoft.com/office/drawing/2014/chart" uri="{C3380CC4-5D6E-409C-BE32-E72D297353CC}">
              <c16:uniqueId val="{00000000-0715-4D39-B60A-1FEF232B4D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0715-4D39-B60A-1FEF232B4D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99.64</c:v>
                </c:pt>
                <c:pt idx="1">
                  <c:v>99.67</c:v>
                </c:pt>
                <c:pt idx="2">
                  <c:v>99.71</c:v>
                </c:pt>
                <c:pt idx="3">
                  <c:v>99.54</c:v>
                </c:pt>
                <c:pt idx="4">
                  <c:v>99.48</c:v>
                </c:pt>
              </c:numCache>
            </c:numRef>
          </c:val>
          <c:extLst>
            <c:ext xmlns:c16="http://schemas.microsoft.com/office/drawing/2014/chart" uri="{C3380CC4-5D6E-409C-BE32-E72D297353CC}">
              <c16:uniqueId val="{00000000-CA12-4517-B8E3-5C5B131780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CA12-4517-B8E3-5C5B131780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105.46</c:v>
                </c:pt>
                <c:pt idx="1">
                  <c:v>103.24</c:v>
                </c:pt>
                <c:pt idx="2">
                  <c:v>106.93</c:v>
                </c:pt>
                <c:pt idx="3">
                  <c:v>109.81</c:v>
                </c:pt>
                <c:pt idx="4">
                  <c:v>111.04</c:v>
                </c:pt>
              </c:numCache>
            </c:numRef>
          </c:val>
          <c:extLst>
            <c:ext xmlns:c16="http://schemas.microsoft.com/office/drawing/2014/chart" uri="{C3380CC4-5D6E-409C-BE32-E72D297353CC}">
              <c16:uniqueId val="{00000000-536E-4BC6-9D9D-66E956361A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536E-4BC6-9D9D-66E956361A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29.49</c:v>
                </c:pt>
                <c:pt idx="1">
                  <c:v>32.200000000000003</c:v>
                </c:pt>
                <c:pt idx="2">
                  <c:v>34.9</c:v>
                </c:pt>
                <c:pt idx="3">
                  <c:v>37.01</c:v>
                </c:pt>
                <c:pt idx="4">
                  <c:v>39.520000000000003</c:v>
                </c:pt>
              </c:numCache>
            </c:numRef>
          </c:val>
          <c:extLst>
            <c:ext xmlns:c16="http://schemas.microsoft.com/office/drawing/2014/chart" uri="{C3380CC4-5D6E-409C-BE32-E72D297353CC}">
              <c16:uniqueId val="{00000000-F4E5-42E4-B47E-FAA55E5115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F4E5-42E4-B47E-FAA55E5115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15.09</c:v>
                </c:pt>
                <c:pt idx="1">
                  <c:v>21.34</c:v>
                </c:pt>
                <c:pt idx="2">
                  <c:v>21.38</c:v>
                </c:pt>
                <c:pt idx="3">
                  <c:v>21.37</c:v>
                </c:pt>
                <c:pt idx="4">
                  <c:v>21.37</c:v>
                </c:pt>
              </c:numCache>
            </c:numRef>
          </c:val>
          <c:extLst>
            <c:ext xmlns:c16="http://schemas.microsoft.com/office/drawing/2014/chart" uri="{C3380CC4-5D6E-409C-BE32-E72D297353CC}">
              <c16:uniqueId val="{00000000-1975-4024-A7F0-74BA3FA5D5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1975-4024-A7F0-74BA3FA5D5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0-4F02-8A81-DC80521644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280-4F02-8A81-DC80521644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188.16</c:v>
                </c:pt>
                <c:pt idx="1">
                  <c:v>212.9</c:v>
                </c:pt>
                <c:pt idx="2">
                  <c:v>187.34</c:v>
                </c:pt>
                <c:pt idx="3">
                  <c:v>183.8</c:v>
                </c:pt>
                <c:pt idx="4">
                  <c:v>188.58</c:v>
                </c:pt>
              </c:numCache>
            </c:numRef>
          </c:val>
          <c:extLst>
            <c:ext xmlns:c16="http://schemas.microsoft.com/office/drawing/2014/chart" uri="{C3380CC4-5D6E-409C-BE32-E72D297353CC}">
              <c16:uniqueId val="{00000000-1748-4081-B239-96ABB4B27F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1748-4081-B239-96ABB4B27F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696.19</c:v>
                </c:pt>
                <c:pt idx="1">
                  <c:v>658.65</c:v>
                </c:pt>
                <c:pt idx="2">
                  <c:v>620.6</c:v>
                </c:pt>
                <c:pt idx="3">
                  <c:v>579.5</c:v>
                </c:pt>
                <c:pt idx="4">
                  <c:v>538.96</c:v>
                </c:pt>
              </c:numCache>
            </c:numRef>
          </c:val>
          <c:extLst>
            <c:ext xmlns:c16="http://schemas.microsoft.com/office/drawing/2014/chart" uri="{C3380CC4-5D6E-409C-BE32-E72D297353CC}">
              <c16:uniqueId val="{00000000-D324-4F0E-87D8-B8D2F79F04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324-4F0E-87D8-B8D2F79F04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95.9</c:v>
                </c:pt>
                <c:pt idx="1">
                  <c:v>93.97</c:v>
                </c:pt>
                <c:pt idx="2">
                  <c:v>97.45</c:v>
                </c:pt>
                <c:pt idx="3">
                  <c:v>100.41</c:v>
                </c:pt>
                <c:pt idx="4">
                  <c:v>101.78</c:v>
                </c:pt>
              </c:numCache>
            </c:numRef>
          </c:val>
          <c:extLst>
            <c:ext xmlns:c16="http://schemas.microsoft.com/office/drawing/2014/chart" uri="{C3380CC4-5D6E-409C-BE32-E72D297353CC}">
              <c16:uniqueId val="{00000000-2167-4BE5-85B7-00D41E335DC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2167-4BE5-85B7-00D41E335DC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108.23</c:v>
                </c:pt>
                <c:pt idx="1">
                  <c:v>111.02</c:v>
                </c:pt>
                <c:pt idx="2">
                  <c:v>107.04</c:v>
                </c:pt>
                <c:pt idx="3">
                  <c:v>103.99</c:v>
                </c:pt>
                <c:pt idx="4">
                  <c:v>101.88</c:v>
                </c:pt>
              </c:numCache>
            </c:numRef>
          </c:val>
          <c:extLst>
            <c:ext xmlns:c16="http://schemas.microsoft.com/office/drawing/2014/chart" uri="{C3380CC4-5D6E-409C-BE32-E72D297353CC}">
              <c16:uniqueId val="{00000000-4AB6-4477-A31D-33A851E5DD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4AB6-4477-A31D-33A851E5DD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3" zoomScaleNormal="100" workbookViewId="0">
      <selection activeCell="BK11" sqref="BK1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石狩東部広域水道企業団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 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59.5</v>
      </c>
      <c r="J10" s="46"/>
      <c r="K10" s="46"/>
      <c r="L10" s="46"/>
      <c r="M10" s="46"/>
      <c r="N10" s="46"/>
      <c r="O10" s="80"/>
      <c r="P10" s="47">
        <f>データ!$P$6</f>
        <v>99.53</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361141</v>
      </c>
      <c r="AM10" s="44"/>
      <c r="AN10" s="44"/>
      <c r="AO10" s="44"/>
      <c r="AP10" s="44"/>
      <c r="AQ10" s="44"/>
      <c r="AR10" s="44"/>
      <c r="AS10" s="44"/>
      <c r="AT10" s="45">
        <f>データ!$V$6</f>
        <v>916.13</v>
      </c>
      <c r="AU10" s="46"/>
      <c r="AV10" s="46"/>
      <c r="AW10" s="46"/>
      <c r="AX10" s="46"/>
      <c r="AY10" s="46"/>
      <c r="AZ10" s="46"/>
      <c r="BA10" s="46"/>
      <c r="BB10" s="47">
        <f>データ!$W$6</f>
        <v>394.2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ik5ooPzsOcjv+TT4PdvuTlhxLY1VDoOH9wnNByjqEPMZTeqxCGIRjO8tgfTbezeEgRvY6eB/OT4OFFOyItNGwA==" saltValue="HRPSzvTJ0WwdIGDFHhghd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19615</v>
      </c>
      <c r="D6" s="20">
        <f t="shared" si="3"/>
        <v>46</v>
      </c>
      <c r="E6" s="20">
        <f t="shared" si="3"/>
        <v>1</v>
      </c>
      <c r="F6" s="20">
        <f t="shared" si="3"/>
        <v>0</v>
      </c>
      <c r="G6" s="20">
        <f t="shared" si="3"/>
        <v>2</v>
      </c>
      <c r="H6" s="20" t="str">
        <f t="shared" si="3"/>
        <v>北海道　石狩東部広域水道企業団</v>
      </c>
      <c r="I6" s="20" t="str">
        <f t="shared" si="3"/>
        <v>法適用</v>
      </c>
      <c r="J6" s="20" t="str">
        <f t="shared" si="3"/>
        <v>水道事業</v>
      </c>
      <c r="K6" s="20" t="str">
        <f t="shared" si="3"/>
        <v>用水供給事業</v>
      </c>
      <c r="L6" s="20" t="str">
        <f t="shared" si="3"/>
        <v>B</v>
      </c>
      <c r="M6" s="20" t="str">
        <f t="shared" si="3"/>
        <v>自治体職員 その他</v>
      </c>
      <c r="N6" s="21" t="str">
        <f t="shared" si="3"/>
        <v>-</v>
      </c>
      <c r="O6" s="21">
        <f t="shared" si="3"/>
        <v>59.5</v>
      </c>
      <c r="P6" s="21">
        <f t="shared" si="3"/>
        <v>99.53</v>
      </c>
      <c r="Q6" s="21">
        <f t="shared" si="3"/>
        <v>0</v>
      </c>
      <c r="R6" s="21" t="str">
        <f t="shared" si="3"/>
        <v>-</v>
      </c>
      <c r="S6" s="21" t="str">
        <f t="shared" si="3"/>
        <v>-</v>
      </c>
      <c r="T6" s="21" t="str">
        <f t="shared" si="3"/>
        <v>-</v>
      </c>
      <c r="U6" s="21">
        <f t="shared" si="3"/>
        <v>361141</v>
      </c>
      <c r="V6" s="21">
        <f t="shared" si="3"/>
        <v>916.13</v>
      </c>
      <c r="W6" s="21">
        <f t="shared" si="3"/>
        <v>394.2</v>
      </c>
      <c r="X6" s="22">
        <f>IF(X7="",NA(),X7)</f>
        <v>105.46</v>
      </c>
      <c r="Y6" s="22">
        <f t="shared" ref="Y6:AG6" si="4">IF(Y7="",NA(),Y7)</f>
        <v>103.24</v>
      </c>
      <c r="Z6" s="22">
        <f t="shared" si="4"/>
        <v>106.93</v>
      </c>
      <c r="AA6" s="22">
        <f t="shared" si="4"/>
        <v>109.81</v>
      </c>
      <c r="AB6" s="22">
        <f t="shared" si="4"/>
        <v>111.04</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188.16</v>
      </c>
      <c r="AU6" s="22">
        <f t="shared" ref="AU6:BC6" si="6">IF(AU7="",NA(),AU7)</f>
        <v>212.9</v>
      </c>
      <c r="AV6" s="22">
        <f t="shared" si="6"/>
        <v>187.34</v>
      </c>
      <c r="AW6" s="22">
        <f t="shared" si="6"/>
        <v>183.8</v>
      </c>
      <c r="AX6" s="22">
        <f t="shared" si="6"/>
        <v>188.58</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696.19</v>
      </c>
      <c r="BF6" s="22">
        <f t="shared" ref="BF6:BN6" si="7">IF(BF7="",NA(),BF7)</f>
        <v>658.65</v>
      </c>
      <c r="BG6" s="22">
        <f t="shared" si="7"/>
        <v>620.6</v>
      </c>
      <c r="BH6" s="22">
        <f t="shared" si="7"/>
        <v>579.5</v>
      </c>
      <c r="BI6" s="22">
        <f t="shared" si="7"/>
        <v>538.96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95.9</v>
      </c>
      <c r="BQ6" s="22">
        <f t="shared" ref="BQ6:BY6" si="8">IF(BQ7="",NA(),BQ7)</f>
        <v>93.97</v>
      </c>
      <c r="BR6" s="22">
        <f t="shared" si="8"/>
        <v>97.45</v>
      </c>
      <c r="BS6" s="22">
        <f t="shared" si="8"/>
        <v>100.41</v>
      </c>
      <c r="BT6" s="22">
        <f t="shared" si="8"/>
        <v>101.78</v>
      </c>
      <c r="BU6" s="22">
        <f t="shared" si="8"/>
        <v>110.77</v>
      </c>
      <c r="BV6" s="22">
        <f t="shared" si="8"/>
        <v>112.35</v>
      </c>
      <c r="BW6" s="22">
        <f t="shared" si="8"/>
        <v>106.47</v>
      </c>
      <c r="BX6" s="22">
        <f t="shared" si="8"/>
        <v>107.7</v>
      </c>
      <c r="BY6" s="22">
        <f t="shared" si="8"/>
        <v>106.29</v>
      </c>
      <c r="BZ6" s="21" t="str">
        <f>IF(BZ7="","",IF(BZ7="-","【-】","【"&amp;SUBSTITUTE(TEXT(BZ7,"#,##0.00"),"-","△")&amp;"】"))</f>
        <v>【106.29】</v>
      </c>
      <c r="CA6" s="22">
        <f>IF(CA7="",NA(),CA7)</f>
        <v>108.23</v>
      </c>
      <c r="CB6" s="22">
        <f t="shared" ref="CB6:CJ6" si="9">IF(CB7="",NA(),CB7)</f>
        <v>111.02</v>
      </c>
      <c r="CC6" s="22">
        <f t="shared" si="9"/>
        <v>107.04</v>
      </c>
      <c r="CD6" s="22">
        <f t="shared" si="9"/>
        <v>103.99</v>
      </c>
      <c r="CE6" s="22">
        <f t="shared" si="9"/>
        <v>101.88</v>
      </c>
      <c r="CF6" s="22">
        <f t="shared" si="9"/>
        <v>73.180000000000007</v>
      </c>
      <c r="CG6" s="22">
        <f t="shared" si="9"/>
        <v>73.05</v>
      </c>
      <c r="CH6" s="22">
        <f t="shared" si="9"/>
        <v>77.53</v>
      </c>
      <c r="CI6" s="22">
        <f t="shared" si="9"/>
        <v>76.25</v>
      </c>
      <c r="CJ6" s="22">
        <f t="shared" si="9"/>
        <v>77.75</v>
      </c>
      <c r="CK6" s="21" t="str">
        <f>IF(CK7="","",IF(CK7="-","【-】","【"&amp;SUBSTITUTE(TEXT(CK7,"#,##0.00"),"-","△")&amp;"】"))</f>
        <v>【77.75】</v>
      </c>
      <c r="CL6" s="22">
        <f>IF(CL7="",NA(),CL7)</f>
        <v>65.64</v>
      </c>
      <c r="CM6" s="22">
        <f t="shared" ref="CM6:CU6" si="10">IF(CM7="",NA(),CM7)</f>
        <v>65.28</v>
      </c>
      <c r="CN6" s="22">
        <f t="shared" si="10"/>
        <v>65.239999999999995</v>
      </c>
      <c r="CO6" s="22">
        <f t="shared" si="10"/>
        <v>65.27</v>
      </c>
      <c r="CP6" s="22">
        <f t="shared" si="10"/>
        <v>66.010000000000005</v>
      </c>
      <c r="CQ6" s="22">
        <f t="shared" si="10"/>
        <v>62.26</v>
      </c>
      <c r="CR6" s="22">
        <f t="shared" si="10"/>
        <v>62.22</v>
      </c>
      <c r="CS6" s="22">
        <f t="shared" si="10"/>
        <v>61.45</v>
      </c>
      <c r="CT6" s="22">
        <f t="shared" si="10"/>
        <v>61.63</v>
      </c>
      <c r="CU6" s="22">
        <f t="shared" si="10"/>
        <v>61.54</v>
      </c>
      <c r="CV6" s="21" t="str">
        <f>IF(CV7="","",IF(CV7="-","【-】","【"&amp;SUBSTITUTE(TEXT(CV7,"#,##0.00"),"-","△")&amp;"】"))</f>
        <v>【61.54】</v>
      </c>
      <c r="CW6" s="22">
        <f>IF(CW7="",NA(),CW7)</f>
        <v>99.64</v>
      </c>
      <c r="CX6" s="22">
        <f t="shared" ref="CX6:DF6" si="11">IF(CX7="",NA(),CX7)</f>
        <v>99.67</v>
      </c>
      <c r="CY6" s="22">
        <f t="shared" si="11"/>
        <v>99.71</v>
      </c>
      <c r="CZ6" s="22">
        <f t="shared" si="11"/>
        <v>99.54</v>
      </c>
      <c r="DA6" s="22">
        <f t="shared" si="11"/>
        <v>99.48</v>
      </c>
      <c r="DB6" s="22">
        <f t="shared" si="11"/>
        <v>100.16</v>
      </c>
      <c r="DC6" s="22">
        <f t="shared" si="11"/>
        <v>100.28</v>
      </c>
      <c r="DD6" s="22">
        <f t="shared" si="11"/>
        <v>100.29</v>
      </c>
      <c r="DE6" s="22">
        <f t="shared" si="11"/>
        <v>100.36</v>
      </c>
      <c r="DF6" s="22">
        <f t="shared" si="11"/>
        <v>100.31</v>
      </c>
      <c r="DG6" s="21" t="str">
        <f>IF(DG7="","",IF(DG7="-","【-】","【"&amp;SUBSTITUTE(TEXT(DG7,"#,##0.00"),"-","△")&amp;"】"))</f>
        <v>【100.31】</v>
      </c>
      <c r="DH6" s="22">
        <f>IF(DH7="",NA(),DH7)</f>
        <v>29.49</v>
      </c>
      <c r="DI6" s="22">
        <f t="shared" ref="DI6:DQ6" si="12">IF(DI7="",NA(),DI7)</f>
        <v>32.200000000000003</v>
      </c>
      <c r="DJ6" s="22">
        <f t="shared" si="12"/>
        <v>34.9</v>
      </c>
      <c r="DK6" s="22">
        <f t="shared" si="12"/>
        <v>37.01</v>
      </c>
      <c r="DL6" s="22">
        <f t="shared" si="12"/>
        <v>39.520000000000003</v>
      </c>
      <c r="DM6" s="22">
        <f t="shared" si="12"/>
        <v>57.5</v>
      </c>
      <c r="DN6" s="22">
        <f t="shared" si="12"/>
        <v>58.52</v>
      </c>
      <c r="DO6" s="22">
        <f t="shared" si="12"/>
        <v>59.51</v>
      </c>
      <c r="DP6" s="22">
        <f t="shared" si="12"/>
        <v>60.24</v>
      </c>
      <c r="DQ6" s="22">
        <f t="shared" si="12"/>
        <v>60.8</v>
      </c>
      <c r="DR6" s="21" t="str">
        <f>IF(DR7="","",IF(DR7="-","【-】","【"&amp;SUBSTITUTE(TEXT(DR7,"#,##0.00"),"-","△")&amp;"】"))</f>
        <v>【60.80】</v>
      </c>
      <c r="DS6" s="22">
        <f>IF(DS7="",NA(),DS7)</f>
        <v>15.09</v>
      </c>
      <c r="DT6" s="22">
        <f t="shared" ref="DT6:EB6" si="13">IF(DT7="",NA(),DT7)</f>
        <v>21.34</v>
      </c>
      <c r="DU6" s="22">
        <f t="shared" si="13"/>
        <v>21.38</v>
      </c>
      <c r="DV6" s="22">
        <f t="shared" si="13"/>
        <v>21.37</v>
      </c>
      <c r="DW6" s="22">
        <f t="shared" si="13"/>
        <v>21.37</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2">
        <f t="shared" si="14"/>
        <v>0.36</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19615</v>
      </c>
      <c r="D7" s="24">
        <v>46</v>
      </c>
      <c r="E7" s="24">
        <v>1</v>
      </c>
      <c r="F7" s="24">
        <v>0</v>
      </c>
      <c r="G7" s="24">
        <v>2</v>
      </c>
      <c r="H7" s="24" t="s">
        <v>93</v>
      </c>
      <c r="I7" s="24" t="s">
        <v>94</v>
      </c>
      <c r="J7" s="24" t="s">
        <v>95</v>
      </c>
      <c r="K7" s="24" t="s">
        <v>96</v>
      </c>
      <c r="L7" s="24" t="s">
        <v>97</v>
      </c>
      <c r="M7" s="24" t="s">
        <v>98</v>
      </c>
      <c r="N7" s="25" t="s">
        <v>99</v>
      </c>
      <c r="O7" s="25">
        <v>59.5</v>
      </c>
      <c r="P7" s="25">
        <v>99.53</v>
      </c>
      <c r="Q7" s="25">
        <v>0</v>
      </c>
      <c r="R7" s="25" t="s">
        <v>99</v>
      </c>
      <c r="S7" s="25" t="s">
        <v>99</v>
      </c>
      <c r="T7" s="25" t="s">
        <v>99</v>
      </c>
      <c r="U7" s="25">
        <v>361141</v>
      </c>
      <c r="V7" s="25">
        <v>916.13</v>
      </c>
      <c r="W7" s="25">
        <v>394.2</v>
      </c>
      <c r="X7" s="25">
        <v>105.46</v>
      </c>
      <c r="Y7" s="25">
        <v>103.24</v>
      </c>
      <c r="Z7" s="25">
        <v>106.93</v>
      </c>
      <c r="AA7" s="25">
        <v>109.81</v>
      </c>
      <c r="AB7" s="25">
        <v>111.04</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188.16</v>
      </c>
      <c r="AU7" s="25">
        <v>212.9</v>
      </c>
      <c r="AV7" s="25">
        <v>187.34</v>
      </c>
      <c r="AW7" s="25">
        <v>183.8</v>
      </c>
      <c r="AX7" s="25">
        <v>188.58</v>
      </c>
      <c r="AY7" s="25">
        <v>284.45</v>
      </c>
      <c r="AZ7" s="25">
        <v>309.23</v>
      </c>
      <c r="BA7" s="25">
        <v>313.43</v>
      </c>
      <c r="BB7" s="25">
        <v>303.10000000000002</v>
      </c>
      <c r="BC7" s="25">
        <v>318.89999999999998</v>
      </c>
      <c r="BD7" s="25">
        <v>318.89999999999998</v>
      </c>
      <c r="BE7" s="25">
        <v>696.19</v>
      </c>
      <c r="BF7" s="25">
        <v>658.65</v>
      </c>
      <c r="BG7" s="25">
        <v>620.6</v>
      </c>
      <c r="BH7" s="25">
        <v>579.5</v>
      </c>
      <c r="BI7" s="25">
        <v>538.96</v>
      </c>
      <c r="BJ7" s="25">
        <v>260.95999999999998</v>
      </c>
      <c r="BK7" s="25">
        <v>240.07</v>
      </c>
      <c r="BL7" s="25">
        <v>224.81</v>
      </c>
      <c r="BM7" s="25">
        <v>210.83</v>
      </c>
      <c r="BN7" s="25">
        <v>204.34</v>
      </c>
      <c r="BO7" s="25">
        <v>204.34</v>
      </c>
      <c r="BP7" s="25">
        <v>95.9</v>
      </c>
      <c r="BQ7" s="25">
        <v>93.97</v>
      </c>
      <c r="BR7" s="25">
        <v>97.45</v>
      </c>
      <c r="BS7" s="25">
        <v>100.41</v>
      </c>
      <c r="BT7" s="25">
        <v>101.78</v>
      </c>
      <c r="BU7" s="25">
        <v>110.77</v>
      </c>
      <c r="BV7" s="25">
        <v>112.35</v>
      </c>
      <c r="BW7" s="25">
        <v>106.47</v>
      </c>
      <c r="BX7" s="25">
        <v>107.7</v>
      </c>
      <c r="BY7" s="25">
        <v>106.29</v>
      </c>
      <c r="BZ7" s="25">
        <v>106.29</v>
      </c>
      <c r="CA7" s="25">
        <v>108.23</v>
      </c>
      <c r="CB7" s="25">
        <v>111.02</v>
      </c>
      <c r="CC7" s="25">
        <v>107.04</v>
      </c>
      <c r="CD7" s="25">
        <v>103.99</v>
      </c>
      <c r="CE7" s="25">
        <v>101.88</v>
      </c>
      <c r="CF7" s="25">
        <v>73.180000000000007</v>
      </c>
      <c r="CG7" s="25">
        <v>73.05</v>
      </c>
      <c r="CH7" s="25">
        <v>77.53</v>
      </c>
      <c r="CI7" s="25">
        <v>76.25</v>
      </c>
      <c r="CJ7" s="25">
        <v>77.75</v>
      </c>
      <c r="CK7" s="25">
        <v>77.75</v>
      </c>
      <c r="CL7" s="25">
        <v>65.64</v>
      </c>
      <c r="CM7" s="25">
        <v>65.28</v>
      </c>
      <c r="CN7" s="25">
        <v>65.239999999999995</v>
      </c>
      <c r="CO7" s="25">
        <v>65.27</v>
      </c>
      <c r="CP7" s="25">
        <v>66.010000000000005</v>
      </c>
      <c r="CQ7" s="25">
        <v>62.26</v>
      </c>
      <c r="CR7" s="25">
        <v>62.22</v>
      </c>
      <c r="CS7" s="25">
        <v>61.45</v>
      </c>
      <c r="CT7" s="25">
        <v>61.63</v>
      </c>
      <c r="CU7" s="25">
        <v>61.54</v>
      </c>
      <c r="CV7" s="25">
        <v>61.54</v>
      </c>
      <c r="CW7" s="25">
        <v>99.64</v>
      </c>
      <c r="CX7" s="25">
        <v>99.67</v>
      </c>
      <c r="CY7" s="25">
        <v>99.71</v>
      </c>
      <c r="CZ7" s="25">
        <v>99.54</v>
      </c>
      <c r="DA7" s="25">
        <v>99.48</v>
      </c>
      <c r="DB7" s="25">
        <v>100.16</v>
      </c>
      <c r="DC7" s="25">
        <v>100.28</v>
      </c>
      <c r="DD7" s="25">
        <v>100.29</v>
      </c>
      <c r="DE7" s="25">
        <v>100.36</v>
      </c>
      <c r="DF7" s="25">
        <v>100.31</v>
      </c>
      <c r="DG7" s="25">
        <v>100.31</v>
      </c>
      <c r="DH7" s="25">
        <v>29.49</v>
      </c>
      <c r="DI7" s="25">
        <v>32.200000000000003</v>
      </c>
      <c r="DJ7" s="25">
        <v>34.9</v>
      </c>
      <c r="DK7" s="25">
        <v>37.01</v>
      </c>
      <c r="DL7" s="25">
        <v>39.520000000000003</v>
      </c>
      <c r="DM7" s="25">
        <v>57.5</v>
      </c>
      <c r="DN7" s="25">
        <v>58.52</v>
      </c>
      <c r="DO7" s="25">
        <v>59.51</v>
      </c>
      <c r="DP7" s="25">
        <v>60.24</v>
      </c>
      <c r="DQ7" s="25">
        <v>60.8</v>
      </c>
      <c r="DR7" s="25">
        <v>60.8</v>
      </c>
      <c r="DS7" s="25">
        <v>15.09</v>
      </c>
      <c r="DT7" s="25">
        <v>21.34</v>
      </c>
      <c r="DU7" s="25">
        <v>21.38</v>
      </c>
      <c r="DV7" s="25">
        <v>21.37</v>
      </c>
      <c r="DW7" s="25">
        <v>21.37</v>
      </c>
      <c r="DX7" s="25">
        <v>30.3</v>
      </c>
      <c r="DY7" s="25">
        <v>31.74</v>
      </c>
      <c r="DZ7" s="25">
        <v>32.380000000000003</v>
      </c>
      <c r="EA7" s="25">
        <v>34.479999999999997</v>
      </c>
      <c r="EB7" s="25">
        <v>38.24</v>
      </c>
      <c r="EC7" s="25">
        <v>38.24</v>
      </c>
      <c r="ED7" s="25">
        <v>0</v>
      </c>
      <c r="EE7" s="25">
        <v>0</v>
      </c>
      <c r="EF7" s="25">
        <v>0</v>
      </c>
      <c r="EG7" s="25">
        <v>0.36</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B97B7E9-E972-4551-B75E-810811CA8EBC}">
  <ds:schemaRefs>
    <ds:schemaRef ds:uri="http://schemas.microsoft.com/sharepoint/v3/contenttype/forms"/>
  </ds:schemaRefs>
</ds:datastoreItem>
</file>

<file path=customXml/itemProps2.xml><?xml version="1.0" encoding="utf-8"?>
<ds:datastoreItem xmlns:ds="http://schemas.openxmlformats.org/officeDocument/2006/customXml" ds:itemID="{67A3E28D-CC15-46A4-9101-434FE6272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ECD90E-CCCE-483C-BF78-305887D460E8}">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2026-01-26T01:10:54Z</cp:lastPrinted>
  <dcterms:created xsi:type="dcterms:W3CDTF">2025-12-12T09:10:30Z</dcterms:created>
  <dcterms:modified xsi:type="dcterms:W3CDTF">2026-02-09T06:30:15Z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