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37.80.100\share\toshikeikaku\01 都市政策Ｇ\12 公営企業関係（下水道・駐車場）\8 経営比較分析表\R7\02_回答\下水道\浄書版\"/>
    </mc:Choice>
  </mc:AlternateContent>
  <xr:revisionPtr revIDLastSave="0" documentId="13_ncr:1_{3F247BC2-CB6A-42F4-ABE3-010FA34F39B5}" xr6:coauthVersionLast="47" xr6:coauthVersionMax="47" xr10:uidLastSave="{00000000-0000-0000-0000-000000000000}"/>
  <workbookProtection workbookAlgorithmName="SHA-512" workbookHashValue="aKUipymOi+CC69UejoTlBTaUJV9ZnEH3IYB1e/ilo+5iFlM6BL6IEqcclD4zQTfYMItQLV9tWS/2sKEYhmqAnA==" workbookSaltValue="fcilBrvqCtOdhgZtnRBK7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F85" i="4"/>
  <c r="E85" i="4"/>
  <c r="AT10" i="4"/>
  <c r="AL10"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<sst xmlns="http://schemas.openxmlformats.org/spreadsheetml/2006/main" count="231" uniqueCount="117">
  <si>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</si>
  <si>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</si>
  <si>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</si>
  <si>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</si>
  <si>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</si>
  <si>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</si>
  <si>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</si>
  <si>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</si>
  <si>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</si>
  <si>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</si>
  <si>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</si>
  <si>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</si>
  <si>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</si>
  <si>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</si>
  <si>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</si>
  <si>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</si>
  <si>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</si>
  <si>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</si>
  <si>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</si>
  <si>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</si>
  <si>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</si>
  <si>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</si>
  <si>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</si>
  <si>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</si>
  <si>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</si>
  <si>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</si>
  <si>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</si>
  <si>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</si>
  <si>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</si>
  <si>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</si>
  <si>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</si>
  <si>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</si>
  <si>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</si>
  <si>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</si>
  <si>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</si>
  <si>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</si>
  <si>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</si>
  <si>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</si>
  <si>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</si>
  <si>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</si>
  <si>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</si>
  <si>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</si>
  <si>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</si>
  <si>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</si>
  <si>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</si>
  <si>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</si>
  <si>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</si>
  <si>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</si>
  <si>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</si>
  <si>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</si>
  <si>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</si>
  <si>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</si>
  <si>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</si>
  <si>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</si>
  <si>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</si>
  <si>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</si>
  <si>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</si>
  <si>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</si>
  <si>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</si>
  <si>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</si>
  <si>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</si>
  <si>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</si>
  <si>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</si>
  <si>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</si>
  <si>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</si>
  <si>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</si>
  <si>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</si>
  <si>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</si>
  <si>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</si>
  <si>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</si>
  <si>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</si>
  <si>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</si>
  <si>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</si>
  <si>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</si>
  <si>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</si>
  <si>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</si>
  <si>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</si>
  <si>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</si>
  <si>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</si>
  <si>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</si>
  <si>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</si>
  <si>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</si>
  <si>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</si>
  <si>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</si>
  <si>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</si>
  <si>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</si>
  <si>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</si>
  <si>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</si>
  <si>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</si>
  <si>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</si>
  <si>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</si>
  <si>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</si>
  <si>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</si>
  <si>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</si>
  <si>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</si>
  <si>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</si>
  <si>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</si>
  <si>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</si>
  <si>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</si>
  <si>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</si>
  <si>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</si>
  <si>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</si>
  <si>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</si>
  <si>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</si>
  <si>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</si>
  <si>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</si>
  <si>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</si>
  <si>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</si>
  <si>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</si>
  <si>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</si>
  <si>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</si>
  <si>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</si>
  <si>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</si>
  <si>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</si>
  <si>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施設については、建設当時に見込まれた観光シーズンの宿泊者等を想定して整備されているため、観光需要の低迷も併せて、年間を通した下水道事業の経営という面では厳しいものとなっている。
　令和３年に策定した青森県下水道事業経営戦略は、今年度（令和７年度）に改定時期を迎えるところであるが、現状と将来の見通しを踏まえた収支計画の見直しと改定を行うとともに、経営改善に努め、下水道ストックマネジメント計画に基づき、重要度の高い設備から予防保全や改築を実施する。</t>
    <rPh sb="9" eb="11">
      <t>ケンセツ</t>
    </rPh>
    <rPh sb="11" eb="13">
      <t>トウジ</t>
    </rPh>
    <rPh sb="14" eb="16">
      <t>ミコ</t>
    </rPh>
    <rPh sb="114" eb="115">
      <t>イマ</t>
    </rPh>
    <rPh sb="115" eb="117">
      <t>ネンド</t>
    </rPh>
    <rPh sb="160" eb="162">
      <t>ミナオ</t>
    </rPh>
    <rPh sb="167" eb="168">
      <t>オコナ</t>
    </rPh>
    <phoneticPr fontId="4"/>
  </si>
  <si>
    <t>　十和田湖特定環境保全公共下水道は、県内有数の観光地である十和田湖の水質改善のために実施された事業である。
　「①経常収支比率」は、令和５年度以降の使用料収入の回復に比例して増加傾向となっているものの、他会計負担金に依存している収支構造であることから、引き続き、経営改善に向けた取組が必要である。
　「②累積欠損金比率」は、令和６年度決算において欠損金が解消されたため比率は０％となっているものの、引き続き、収支構造の見直しを図っていく。
　「③流動比率」は、100％を上回っているため、短期的な支払能力に問題がないと考えられるが、引続き注視する必要がある。
　「④企業債残高対事業規模比率」は、建設改良費の財源に県債を充当していないことから、０％となっている。
　「⑤経費回収率」は、汚水処理費に共同運営している秋田県分が含まれていること等の要因により、他団体と比較して低い値となっている。
　「⑥汚水処理原価」は、⑤と同様の理由により、他団体と比較して高い値となっている。
　「⑦施設利用率」は、当事業が観光客をメインとした事業であり、観光シーズンにあわせて施設が整備されていることから、年間を通した施設利用率は低い値となっている。
　「⑧水洗化率」は、類似団体と比較して、高い値となっている。今後も、水洗化率向上の取組を進めるとともに、地理的要因や将来の見込みも踏まえ、対応を検討する必要がある。</t>
    <rPh sb="57" eb="59">
      <t>ケイジョウ</t>
    </rPh>
    <rPh sb="66" eb="68">
      <t>レイワ</t>
    </rPh>
    <rPh sb="69" eb="71">
      <t>ネンド</t>
    </rPh>
    <rPh sb="71" eb="73">
      <t>イコウ</t>
    </rPh>
    <rPh sb="74" eb="77">
      <t>シヨウリョウ</t>
    </rPh>
    <rPh sb="77" eb="79">
      <t>シュウニュウ</t>
    </rPh>
    <rPh sb="80" eb="82">
      <t>カイフク</t>
    </rPh>
    <rPh sb="83" eb="85">
      <t>ヒレイ</t>
    </rPh>
    <rPh sb="87" eb="89">
      <t>ゾウカ</t>
    </rPh>
    <rPh sb="89" eb="91">
      <t>ケイコウ</t>
    </rPh>
    <rPh sb="114" eb="116">
      <t>シュウシ</t>
    </rPh>
    <rPh sb="116" eb="118">
      <t>コウゾウ</t>
    </rPh>
    <rPh sb="126" eb="127">
      <t>ヒ</t>
    </rPh>
    <rPh sb="128" eb="129">
      <t>ツヅ</t>
    </rPh>
    <rPh sb="173" eb="176">
      <t>ケッソンキン</t>
    </rPh>
    <rPh sb="177" eb="179">
      <t>カイショウ</t>
    </rPh>
    <rPh sb="184" eb="186">
      <t>ヒリツ</t>
    </rPh>
    <rPh sb="204" eb="206">
      <t>シュウシ</t>
    </rPh>
    <rPh sb="206" eb="208">
      <t>コウゾウ</t>
    </rPh>
    <rPh sb="209" eb="211">
      <t>ミナオ</t>
    </rPh>
    <rPh sb="253" eb="255">
      <t>モンダイ</t>
    </rPh>
    <rPh sb="349" eb="351">
      <t>キョウドウ</t>
    </rPh>
    <rPh sb="351" eb="353">
      <t>ウンエイ</t>
    </rPh>
    <rPh sb="370" eb="371">
      <t>トウ</t>
    </rPh>
    <rPh sb="372" eb="374">
      <t>ヨウイン</t>
    </rPh>
    <rPh sb="378" eb="381">
      <t>タダンタイ</t>
    </rPh>
    <rPh sb="382" eb="384">
      <t>ヒカク</t>
    </rPh>
    <rPh sb="414" eb="416">
      <t>リユウ</t>
    </rPh>
    <rPh sb="420" eb="423">
      <t>タダンタイ</t>
    </rPh>
    <rPh sb="424" eb="426">
      <t>ヒカク</t>
    </rPh>
    <rPh sb="531" eb="533">
      <t>ダンタイ</t>
    </rPh>
    <rPh sb="563" eb="565">
      <t>ヒキツヅ</t>
    </rPh>
    <phoneticPr fontId="4"/>
  </si>
  <si>
    <t>　「①有形固定資産減価償却率」は、類似団体との比較においては低い状況となっているものの、増加傾向にあり、施設の老朽化が進んでいる状況である。このため、可能な限り既存施設を活用し、ライフサイクルコストの低減を図りつつ、必要なものについては改築更新を実施することで持続的な下水道機能の確保を図っていく必要がある。
　「②管渠老朽化率」及び「③管渠改善率」は、耐用年数を過ぎた管渠がないことから比率は０％となっているものの、供用開始後30年程度経過していることから、設備の回復・予防保全のための修繕や事業費の平準化を図り、計画的かつ効率的な維持修繕・改築更新に取り組む必要がある。</t>
    <rPh sb="17" eb="19">
      <t>ルイジ</t>
    </rPh>
    <rPh sb="19" eb="21">
      <t>ダンタイ</t>
    </rPh>
    <rPh sb="23" eb="25">
      <t>ヒカク</t>
    </rPh>
    <rPh sb="30" eb="31">
      <t>ヒク</t>
    </rPh>
    <rPh sb="32" eb="34">
      <t>ジョウキョウ</t>
    </rPh>
    <rPh sb="64" eb="66">
      <t>ジョウキョウ</t>
    </rPh>
    <rPh sb="177" eb="179">
      <t>タイヨウ</t>
    </rPh>
    <rPh sb="179" eb="181">
      <t>ネンスウ</t>
    </rPh>
    <rPh sb="182" eb="183">
      <t>ス</t>
    </rPh>
    <rPh sb="185" eb="187">
      <t>カンキョ</t>
    </rPh>
    <rPh sb="194" eb="196">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</si>
</sst>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9A-47B2-9AB9-92954D40F8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BD9A-47B2-9AB9-92954D40F8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c:v>
                </c:pt>
                <c:pt idx="1">
                  <c:v>4.4000000000000004</c:v>
                </c:pt>
                <c:pt idx="2">
                  <c:v>5.15</c:v>
                </c:pt>
                <c:pt idx="3">
                  <c:v>5.43</c:v>
                </c:pt>
                <c:pt idx="4">
                  <c:v>5.84</c:v>
                </c:pt>
              </c:numCache>
            </c:numRef>
          </c:val>
          <c:extLst>
            <c:ext xmlns:c16="http://schemas.microsoft.com/office/drawing/2014/chart" uri="{C3380CC4-5D6E-409C-BE32-E72D297353CC}">
              <c16:uniqueId val="{00000000-9758-4F35-BF49-6821297C57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9758-4F35-BF49-6821297C57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96.74</c:v>
                </c:pt>
                <c:pt idx="1">
                  <c:v>97.56</c:v>
                </c:pt>
                <c:pt idx="2">
                  <c:v>98.42</c:v>
                </c:pt>
                <c:pt idx="3">
                  <c:v>95.89</c:v>
                </c:pt>
                <c:pt idx="4">
                  <c:v>97.09</c:v>
                </c:pt>
              </c:numCache>
            </c:numRef>
          </c:val>
          <c:extLst>
            <c:ext xmlns:c16="http://schemas.microsoft.com/office/drawing/2014/chart" uri="{C3380CC4-5D6E-409C-BE32-E72D297353CC}">
              <c16:uniqueId val="{00000000-FF89-4478-8F9F-F9A4041A3B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FF89-4478-8F9F-F9A4041A3B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102.94</c:v>
                </c:pt>
                <c:pt idx="1">
                  <c:v>101.71</c:v>
                </c:pt>
                <c:pt idx="2">
                  <c:v>99.16</c:v>
                </c:pt>
                <c:pt idx="3">
                  <c:v>101.53</c:v>
                </c:pt>
                <c:pt idx="4">
                  <c:v>102.8</c:v>
                </c:pt>
              </c:numCache>
            </c:numRef>
          </c:val>
          <c:extLst>
            <c:ext xmlns:c16="http://schemas.microsoft.com/office/drawing/2014/chart" uri="{C3380CC4-5D6E-409C-BE32-E72D297353CC}">
              <c16:uniqueId val="{00000000-9392-4671-A651-835E295F91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9392-4671-A651-835E295F91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5.05</c:v>
                </c:pt>
                <c:pt idx="1">
                  <c:v>10.09</c:v>
                </c:pt>
                <c:pt idx="2">
                  <c:v>14.12</c:v>
                </c:pt>
                <c:pt idx="3">
                  <c:v>18.89</c:v>
                </c:pt>
                <c:pt idx="4">
                  <c:v>23.43</c:v>
                </c:pt>
              </c:numCache>
            </c:numRef>
          </c:val>
          <c:extLst>
            <c:ext xmlns:c16="http://schemas.microsoft.com/office/drawing/2014/chart" uri="{C3380CC4-5D6E-409C-BE32-E72D297353CC}">
              <c16:uniqueId val="{00000000-30FC-4B2A-ADB5-83F3876955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0FC-4B2A-ADB5-83F3876955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B-44CE-A9A6-26F18E6A3E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A07B-44CE-A9A6-26F18E6A3E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21.85</c:v>
                </c:pt>
                <c:pt idx="1">
                  <c:v>11.86</c:v>
                </c:pt>
                <c:pt idx="2">
                  <c:v>15.1</c:v>
                </c:pt>
                <c:pt idx="3">
                  <c:v>7.75</c:v>
                </c:pt>
                <c:pt idx="4" formatCode="#,##0.00;&quot;△&quot;#,##0.00">
                  <c:v>0</c:v>
                </c:pt>
              </c:numCache>
            </c:numRef>
          </c:val>
          <c:extLst>
            <c:ext xmlns:c16="http://schemas.microsoft.com/office/drawing/2014/chart" uri="{C3380CC4-5D6E-409C-BE32-E72D297353CC}">
              <c16:uniqueId val="{00000000-AAAD-4357-8005-0C5ACD91EB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AAAD-4357-8005-0C5ACD91EB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225.77</c:v>
                </c:pt>
                <c:pt idx="1">
                  <c:v>175.63</c:v>
                </c:pt>
                <c:pt idx="2">
                  <c:v>115.04</c:v>
                </c:pt>
                <c:pt idx="3">
                  <c:v>209.13</c:v>
                </c:pt>
                <c:pt idx="4">
                  <c:v>295.70999999999998</c:v>
                </c:pt>
              </c:numCache>
            </c:numRef>
          </c:val>
          <c:extLst>
            <c:ext xmlns:c16="http://schemas.microsoft.com/office/drawing/2014/chart" uri="{C3380CC4-5D6E-409C-BE32-E72D297353CC}">
              <c16:uniqueId val="{00000000-B638-447D-9A10-AF78D35AEF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B638-447D-9A10-AF78D35AEF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B6-44D6-9ADF-BBC3A95607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70B6-44D6-9ADF-BBC3A95607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3.46</c:v>
                </c:pt>
                <c:pt idx="1">
                  <c:v>2.74</c:v>
                </c:pt>
                <c:pt idx="2">
                  <c:v>3.48</c:v>
                </c:pt>
                <c:pt idx="3">
                  <c:v>4.6900000000000004</c:v>
                </c:pt>
                <c:pt idx="4">
                  <c:v>4.5999999999999996</c:v>
                </c:pt>
              </c:numCache>
            </c:numRef>
          </c:val>
          <c:extLst>
            <c:ext xmlns:c16="http://schemas.microsoft.com/office/drawing/2014/chart" uri="{C3380CC4-5D6E-409C-BE32-E72D297353CC}">
              <c16:uniqueId val="{00000000-2EC0-4FA7-ACFB-0A8EE227B9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2EC0-4FA7-ACFB-0A8EE227B9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5192.8</c:v>
                </c:pt>
                <c:pt idx="1">
                  <c:v>6544.57</c:v>
                </c:pt>
                <c:pt idx="2">
                  <c:v>5457.88</c:v>
                </c:pt>
                <c:pt idx="3">
                  <c:v>4295.47</c:v>
                </c:pt>
                <c:pt idx="4">
                  <c:v>4337.3100000000004</c:v>
                </c:pt>
              </c:numCache>
            </c:numRef>
          </c:val>
          <c:extLst>
            <c:ext xmlns:c16="http://schemas.microsoft.com/office/drawing/2014/chart" uri="{C3380CC4-5D6E-409C-BE32-E72D297353CC}">
              <c16:uniqueId val="{00000000-19B8-485E-82A8-0F1E854020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19B8-485E-82A8-0F1E854020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37"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青森県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1185767</v>
      </c>
      <c r="AM8" s="44"/>
      <c r="AN8" s="44"/>
      <c r="AO8" s="44"/>
      <c r="AP8" s="44"/>
      <c r="AQ8" s="44"/>
      <c r="AR8" s="44"/>
      <c r="AS8" s="44"/>
      <c r="AT8" s="45">
        <f>データ!T6</f>
        <v>9645.11</v>
      </c>
      <c r="AU8" s="45"/>
      <c r="AV8" s="45"/>
      <c r="AW8" s="45"/>
      <c r="AX8" s="45"/>
      <c r="AY8" s="45"/>
      <c r="AZ8" s="45"/>
      <c r="BA8" s="45"/>
      <c r="BB8" s="45">
        <f>データ!U6</f>
        <v>122.94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98.73</v>
      </c>
      <c r="J10" s="45"/>
      <c r="K10" s="45"/>
      <c r="L10" s="45"/>
      <c r="M10" s="45"/>
      <c r="N10" s="45"/>
      <c r="O10" s="45"/>
      <c r="P10" s="45">
        <f>データ!P6</f>
        <v>0.54</v>
      </c>
      <c r="Q10" s="45"/>
      <c r="R10" s="45"/>
      <c r="S10" s="45"/>
      <c r="T10" s="45"/>
      <c r="U10" s="45"/>
      <c r="V10" s="45"/>
      <c r="W10" s="45">
        <f>データ!Q6</f>
        <v>51.49</v>
      </c>
      <c r="X10" s="45"/>
      <c r="Y10" s="45"/>
      <c r="Z10" s="45"/>
      <c r="AA10" s="45"/>
      <c r="AB10" s="45"/>
      <c r="AC10" s="45"/>
      <c r="AD10" s="44">
        <f>データ!R6</f>
        <v>2160</v>
      </c>
      <c r="AE10" s="44"/>
      <c r="AF10" s="44"/>
      <c r="AG10" s="44"/>
      <c r="AH10" s="44"/>
      <c r="AI10" s="44"/>
      <c r="AJ10" s="44"/>
      <c r="AK10" s="2"/>
      <c r="AL10" s="44">
        <f>データ!V6</f>
        <v>309</v>
      </c>
      <c r="AM10" s="44"/>
      <c r="AN10" s="44"/>
      <c r="AO10" s="44"/>
      <c r="AP10" s="44"/>
      <c r="AQ10" s="44"/>
      <c r="AR10" s="44"/>
      <c r="AS10" s="44"/>
      <c r="AT10" s="45">
        <f>データ!W6</f>
        <v>0.89</v>
      </c>
      <c r="AU10" s="45"/>
      <c r="AV10" s="45"/>
      <c r="AW10" s="45"/>
      <c r="AX10" s="45"/>
      <c r="AY10" s="45"/>
      <c r="AZ10" s="45"/>
      <c r="BA10" s="45"/>
      <c r="BB10" s="45">
        <f>データ!X6</f>
        <v>347.19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2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GyTBj05ycd4NUiUZBDMhH7cMiZsd1YEGLbVc1xj8+44/TzB5y+sXEqtOYGuOu1fPJ9lFSJsrU7s0vYnAF8Aclw==" saltValue="obK9PuT/Du5Qd/mbLOd6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20001</v>
      </c>
      <c r="D6" s="19">
        <f t="shared" si="3"/>
        <v>46</v>
      </c>
      <c r="E6" s="19">
        <f t="shared" si="3"/>
        <v>17</v>
      </c>
      <c r="F6" s="19">
        <f t="shared" si="3"/>
        <v>4</v>
      </c>
      <c r="G6" s="19">
        <f t="shared" si="3"/>
        <v>0</v>
      </c>
      <c r="H6" s="19" t="str">
        <f t="shared" si="3"/>
        <v>青森県</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98.73</v>
      </c>
      <c r="P6" s="20">
        <f t="shared" si="3"/>
        <v>0.54</v>
      </c>
      <c r="Q6" s="20">
        <f t="shared" si="3"/>
        <v>51.49</v>
      </c>
      <c r="R6" s="20">
        <f t="shared" si="3"/>
        <v>2160</v>
      </c>
      <c r="S6" s="20">
        <f t="shared" si="3"/>
        <v>1185767</v>
      </c>
      <c r="T6" s="20">
        <f t="shared" si="3"/>
        <v>9645.11</v>
      </c>
      <c r="U6" s="20">
        <f t="shared" si="3"/>
        <v>122.94</v>
      </c>
      <c r="V6" s="20">
        <f t="shared" si="3"/>
        <v>309</v>
      </c>
      <c r="W6" s="20">
        <f t="shared" si="3"/>
        <v>0.89</v>
      </c>
      <c r="X6" s="20">
        <f t="shared" si="3"/>
        <v>347.19</v>
      </c>
      <c r="Y6" s="21">
        <f>IF(Y7="",NA(),Y7)</f>
        <v>102.94</v>
      </c>
      <c r="Z6" s="21">
        <f t="shared" ref="Z6:AH6" si="4">IF(Z7="",NA(),Z7)</f>
        <v>101.71</v>
      </c>
      <c r="AA6" s="21">
        <f t="shared" si="4"/>
        <v>99.16</v>
      </c>
      <c r="AB6" s="21">
        <f t="shared" si="4"/>
        <v>101.53</v>
      </c>
      <c r="AC6" s="21">
        <f t="shared" si="4"/>
        <v>102.8</v>
      </c>
      <c r="AD6" s="21">
        <f t="shared" si="4"/>
        <v>105.78</v>
      </c>
      <c r="AE6" s="21">
        <f t="shared" si="4"/>
        <v>104.11</v>
      </c>
      <c r="AF6" s="21">
        <f t="shared" si="4"/>
        <v>101.98</v>
      </c>
      <c r="AG6" s="21">
        <f t="shared" si="4"/>
        <v>102.68</v>
      </c>
      <c r="AH6" s="21">
        <f t="shared" si="4"/>
        <v>103.79</v>
      </c>
      <c r="AI6" s="20" t="str">
        <f>IF(AI7="","",IF(AI7="-","【-】","【"&amp;SUBSTITUTE(TEXT(AI7,"#,##0.00"),"-","△")&amp;"】"))</f>
        <v>【105.07】</v>
      </c>
      <c r="AJ6" s="21">
        <f>IF(AJ7="",NA(),AJ7)</f>
        <v>21.85</v>
      </c>
      <c r="AK6" s="21">
        <f t="shared" ref="AK6:AS6" si="5">IF(AK7="",NA(),AK7)</f>
        <v>11.86</v>
      </c>
      <c r="AL6" s="21">
        <f t="shared" si="5"/>
        <v>15.1</v>
      </c>
      <c r="AM6" s="21">
        <f t="shared" si="5"/>
        <v>7.75</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225.77</v>
      </c>
      <c r="AV6" s="21">
        <f t="shared" ref="AV6:BD6" si="6">IF(AV7="",NA(),AV7)</f>
        <v>175.63</v>
      </c>
      <c r="AW6" s="21">
        <f t="shared" si="6"/>
        <v>115.04</v>
      </c>
      <c r="AX6" s="21">
        <f t="shared" si="6"/>
        <v>209.13</v>
      </c>
      <c r="AY6" s="21">
        <f t="shared" si="6"/>
        <v>295.70999999999998</v>
      </c>
      <c r="AZ6" s="21">
        <f t="shared" si="6"/>
        <v>44.24</v>
      </c>
      <c r="BA6" s="21">
        <f t="shared" si="6"/>
        <v>44.35</v>
      </c>
      <c r="BB6" s="21">
        <f t="shared" si="6"/>
        <v>41.51</v>
      </c>
      <c r="BC6" s="21">
        <f t="shared" si="6"/>
        <v>45.01</v>
      </c>
      <c r="BD6" s="21">
        <f t="shared" si="6"/>
        <v>46.37</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1283.69</v>
      </c>
      <c r="BM6" s="21">
        <f t="shared" si="7"/>
        <v>1160.22</v>
      </c>
      <c r="BN6" s="21">
        <f t="shared" si="7"/>
        <v>1141.98</v>
      </c>
      <c r="BO6" s="21">
        <f t="shared" si="7"/>
        <v>1062.58</v>
      </c>
      <c r="BP6" s="20" t="str">
        <f>IF(BP7="","",IF(BP7="-","【-】","【"&amp;SUBSTITUTE(TEXT(BP7,"#,##0.00"),"-","△")&amp;"】"))</f>
        <v>【1,099.15】</v>
      </c>
      <c r="BQ6" s="21">
        <f>IF(BQ7="",NA(),BQ7)</f>
        <v>3.46</v>
      </c>
      <c r="BR6" s="21">
        <f t="shared" ref="BR6:BZ6" si="8">IF(BR7="",NA(),BR7)</f>
        <v>2.74</v>
      </c>
      <c r="BS6" s="21">
        <f t="shared" si="8"/>
        <v>3.48</v>
      </c>
      <c r="BT6" s="21">
        <f t="shared" si="8"/>
        <v>4.6900000000000004</v>
      </c>
      <c r="BU6" s="21">
        <f t="shared" si="8"/>
        <v>4.5999999999999996</v>
      </c>
      <c r="BV6" s="21">
        <f t="shared" si="8"/>
        <v>73.36</v>
      </c>
      <c r="BW6" s="21">
        <f t="shared" si="8"/>
        <v>82.53</v>
      </c>
      <c r="BX6" s="21">
        <f t="shared" si="8"/>
        <v>81.81</v>
      </c>
      <c r="BY6" s="21">
        <f t="shared" si="8"/>
        <v>82.27</v>
      </c>
      <c r="BZ6" s="21">
        <f t="shared" si="8"/>
        <v>80.36</v>
      </c>
      <c r="CA6" s="20" t="str">
        <f>IF(CA7="","",IF(CA7="-","【-】","【"&amp;SUBSTITUTE(TEXT(CA7,"#,##0.00"),"-","△")&amp;"】"))</f>
        <v>【72.92】</v>
      </c>
      <c r="CB6" s="21">
        <f>IF(CB7="",NA(),CB7)</f>
        <v>5192.8</v>
      </c>
      <c r="CC6" s="21">
        <f t="shared" ref="CC6:CK6" si="9">IF(CC7="",NA(),CC7)</f>
        <v>6544.57</v>
      </c>
      <c r="CD6" s="21">
        <f t="shared" si="9"/>
        <v>5457.88</v>
      </c>
      <c r="CE6" s="21">
        <f t="shared" si="9"/>
        <v>4295.47</v>
      </c>
      <c r="CF6" s="21">
        <f t="shared" si="9"/>
        <v>4337.3100000000004</v>
      </c>
      <c r="CG6" s="21">
        <f t="shared" si="9"/>
        <v>224.88</v>
      </c>
      <c r="CH6" s="21">
        <f t="shared" si="9"/>
        <v>190.48</v>
      </c>
      <c r="CI6" s="21">
        <f t="shared" si="9"/>
        <v>193.59</v>
      </c>
      <c r="CJ6" s="21">
        <f t="shared" si="9"/>
        <v>194.42</v>
      </c>
      <c r="CK6" s="21">
        <f t="shared" si="9"/>
        <v>201.33</v>
      </c>
      <c r="CL6" s="20" t="str">
        <f>IF(CL7="","",IF(CL7="-","【-】","【"&amp;SUBSTITUTE(TEXT(CL7,"#,##0.00"),"-","△")&amp;"】"))</f>
        <v>【225.78】</v>
      </c>
      <c r="CM6" s="21">
        <f>IF(CM7="",NA(),CM7)</f>
        <v>5</v>
      </c>
      <c r="CN6" s="21">
        <f t="shared" ref="CN6:CV6" si="10">IF(CN7="",NA(),CN7)</f>
        <v>4.4000000000000004</v>
      </c>
      <c r="CO6" s="21">
        <f t="shared" si="10"/>
        <v>5.15</v>
      </c>
      <c r="CP6" s="21">
        <f t="shared" si="10"/>
        <v>5.43</v>
      </c>
      <c r="CQ6" s="21">
        <f t="shared" si="10"/>
        <v>5.84</v>
      </c>
      <c r="CR6" s="21">
        <f t="shared" si="10"/>
        <v>42.4</v>
      </c>
      <c r="CS6" s="21">
        <f t="shared" si="10"/>
        <v>44.24</v>
      </c>
      <c r="CT6" s="21">
        <f t="shared" si="10"/>
        <v>45.3</v>
      </c>
      <c r="CU6" s="21">
        <f t="shared" si="10"/>
        <v>45.6</v>
      </c>
      <c r="CV6" s="21">
        <f t="shared" si="10"/>
        <v>44.79</v>
      </c>
      <c r="CW6" s="20" t="str">
        <f>IF(CW7="","",IF(CW7="-","【-】","【"&amp;SUBSTITUTE(TEXT(CW7,"#,##0.00"),"-","△")&amp;"】"))</f>
        <v>【43.17】</v>
      </c>
      <c r="CX6" s="21">
        <f>IF(CX7="",NA(),CX7)</f>
        <v>96.74</v>
      </c>
      <c r="CY6" s="21">
        <f t="shared" ref="CY6:DG6" si="11">IF(CY7="",NA(),CY7)</f>
        <v>97.56</v>
      </c>
      <c r="CZ6" s="21">
        <f t="shared" si="11"/>
        <v>98.42</v>
      </c>
      <c r="DA6" s="21">
        <f t="shared" si="11"/>
        <v>95.89</v>
      </c>
      <c r="DB6" s="21">
        <f t="shared" si="11"/>
        <v>97.09</v>
      </c>
      <c r="DC6" s="21">
        <f t="shared" si="11"/>
        <v>84.19</v>
      </c>
      <c r="DD6" s="21">
        <f t="shared" si="11"/>
        <v>88.15</v>
      </c>
      <c r="DE6" s="21">
        <f t="shared" si="11"/>
        <v>88.37</v>
      </c>
      <c r="DF6" s="21">
        <f t="shared" si="11"/>
        <v>88.66</v>
      </c>
      <c r="DG6" s="21">
        <f t="shared" si="11"/>
        <v>88.68</v>
      </c>
      <c r="DH6" s="20" t="str">
        <f>IF(DH7="","",IF(DH7="-","【-】","【"&amp;SUBSTITUTE(TEXT(DH7,"#,##0.00"),"-","△")&amp;"】"))</f>
        <v>【86.31】</v>
      </c>
      <c r="DI6" s="21">
        <f>IF(DI7="",NA(),DI7)</f>
        <v>5.05</v>
      </c>
      <c r="DJ6" s="21">
        <f t="shared" ref="DJ6:DR6" si="12">IF(DJ7="",NA(),DJ7)</f>
        <v>10.09</v>
      </c>
      <c r="DK6" s="21">
        <f t="shared" si="12"/>
        <v>14.12</v>
      </c>
      <c r="DL6" s="21">
        <f t="shared" si="12"/>
        <v>18.89</v>
      </c>
      <c r="DM6" s="21">
        <f t="shared" si="12"/>
        <v>23.43</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20001</v>
      </c>
      <c r="D7" s="23">
        <v>46</v>
      </c>
      <c r="E7" s="23">
        <v>17</v>
      </c>
      <c r="F7" s="23">
        <v>4</v>
      </c>
      <c r="G7" s="23">
        <v>0</v>
      </c>
      <c r="H7" s="23" t="s">
        <v>96</v>
      </c>
      <c r="I7" s="23" t="s">
        <v>97</v>
      </c>
      <c r="J7" s="23" t="s">
        <v>98</v>
      </c>
      <c r="K7" s="23" t="s">
        <v>99</v>
      </c>
      <c r="L7" s="23" t="s">
        <v>100</v>
      </c>
      <c r="M7" s="23" t="s">
        <v>101</v>
      </c>
      <c r="N7" s="24" t="s">
        <v>102</v>
      </c>
      <c r="O7" s="24">
        <v>98.73</v>
      </c>
      <c r="P7" s="24">
        <v>0.54</v>
      </c>
      <c r="Q7" s="24">
        <v>51.49</v>
      </c>
      <c r="R7" s="24">
        <v>2160</v>
      </c>
      <c r="S7" s="24">
        <v>1185767</v>
      </c>
      <c r="T7" s="24">
        <v>9645.11</v>
      </c>
      <c r="U7" s="24">
        <v>122.94</v>
      </c>
      <c r="V7" s="24">
        <v>309</v>
      </c>
      <c r="W7" s="24">
        <v>0.89</v>
      </c>
      <c r="X7" s="24">
        <v>347.19</v>
      </c>
      <c r="Y7" s="24">
        <v>102.94</v>
      </c>
      <c r="Z7" s="24">
        <v>101.71</v>
      </c>
      <c r="AA7" s="24">
        <v>99.16</v>
      </c>
      <c r="AB7" s="24">
        <v>101.53</v>
      </c>
      <c r="AC7" s="24">
        <v>102.8</v>
      </c>
      <c r="AD7" s="24">
        <v>105.78</v>
      </c>
      <c r="AE7" s="24">
        <v>104.11</v>
      </c>
      <c r="AF7" s="24">
        <v>101.98</v>
      </c>
      <c r="AG7" s="24">
        <v>102.68</v>
      </c>
      <c r="AH7" s="24">
        <v>103.79</v>
      </c>
      <c r="AI7" s="24">
        <v>105.07</v>
      </c>
      <c r="AJ7" s="24">
        <v>21.85</v>
      </c>
      <c r="AK7" s="24">
        <v>11.86</v>
      </c>
      <c r="AL7" s="24">
        <v>15.1</v>
      </c>
      <c r="AM7" s="24">
        <v>7.75</v>
      </c>
      <c r="AN7" s="24">
        <v>0</v>
      </c>
      <c r="AO7" s="24">
        <v>63.96</v>
      </c>
      <c r="AP7" s="24">
        <v>46.91</v>
      </c>
      <c r="AQ7" s="24">
        <v>52.27</v>
      </c>
      <c r="AR7" s="24">
        <v>58.68</v>
      </c>
      <c r="AS7" s="24">
        <v>53.87</v>
      </c>
      <c r="AT7" s="24">
        <v>63.54</v>
      </c>
      <c r="AU7" s="24">
        <v>225.77</v>
      </c>
      <c r="AV7" s="24">
        <v>175.63</v>
      </c>
      <c r="AW7" s="24">
        <v>115.04</v>
      </c>
      <c r="AX7" s="24">
        <v>209.13</v>
      </c>
      <c r="AY7" s="24">
        <v>295.70999999999998</v>
      </c>
      <c r="AZ7" s="24">
        <v>44.24</v>
      </c>
      <c r="BA7" s="24">
        <v>44.35</v>
      </c>
      <c r="BB7" s="24">
        <v>41.51</v>
      </c>
      <c r="BC7" s="24">
        <v>45.01</v>
      </c>
      <c r="BD7" s="24">
        <v>46.37</v>
      </c>
      <c r="BE7" s="24">
        <v>50.9</v>
      </c>
      <c r="BF7" s="24">
        <v>0</v>
      </c>
      <c r="BG7" s="24">
        <v>0</v>
      </c>
      <c r="BH7" s="24">
        <v>0</v>
      </c>
      <c r="BI7" s="24">
        <v>0</v>
      </c>
      <c r="BJ7" s="24">
        <v>0</v>
      </c>
      <c r="BK7" s="24">
        <v>1258.43</v>
      </c>
      <c r="BL7" s="24">
        <v>1283.69</v>
      </c>
      <c r="BM7" s="24">
        <v>1160.22</v>
      </c>
      <c r="BN7" s="24">
        <v>1141.98</v>
      </c>
      <c r="BO7" s="24">
        <v>1062.58</v>
      </c>
      <c r="BP7" s="24">
        <v>1099.1500000000001</v>
      </c>
      <c r="BQ7" s="24">
        <v>3.46</v>
      </c>
      <c r="BR7" s="24">
        <v>2.74</v>
      </c>
      <c r="BS7" s="24">
        <v>3.48</v>
      </c>
      <c r="BT7" s="24">
        <v>4.6900000000000004</v>
      </c>
      <c r="BU7" s="24">
        <v>4.5999999999999996</v>
      </c>
      <c r="BV7" s="24">
        <v>73.36</v>
      </c>
      <c r="BW7" s="24">
        <v>82.53</v>
      </c>
      <c r="BX7" s="24">
        <v>81.81</v>
      </c>
      <c r="BY7" s="24">
        <v>82.27</v>
      </c>
      <c r="BZ7" s="24">
        <v>80.36</v>
      </c>
      <c r="CA7" s="24">
        <v>72.92</v>
      </c>
      <c r="CB7" s="24">
        <v>5192.8</v>
      </c>
      <c r="CC7" s="24">
        <v>6544.57</v>
      </c>
      <c r="CD7" s="24">
        <v>5457.88</v>
      </c>
      <c r="CE7" s="24">
        <v>4295.47</v>
      </c>
      <c r="CF7" s="24">
        <v>4337.3100000000004</v>
      </c>
      <c r="CG7" s="24">
        <v>224.88</v>
      </c>
      <c r="CH7" s="24">
        <v>190.48</v>
      </c>
      <c r="CI7" s="24">
        <v>193.59</v>
      </c>
      <c r="CJ7" s="24">
        <v>194.42</v>
      </c>
      <c r="CK7" s="24">
        <v>201.33</v>
      </c>
      <c r="CL7" s="24">
        <v>225.78</v>
      </c>
      <c r="CM7" s="24">
        <v>5</v>
      </c>
      <c r="CN7" s="24">
        <v>4.4000000000000004</v>
      </c>
      <c r="CO7" s="24">
        <v>5.15</v>
      </c>
      <c r="CP7" s="24">
        <v>5.43</v>
      </c>
      <c r="CQ7" s="24">
        <v>5.84</v>
      </c>
      <c r="CR7" s="24">
        <v>42.4</v>
      </c>
      <c r="CS7" s="24">
        <v>44.24</v>
      </c>
      <c r="CT7" s="24">
        <v>45.3</v>
      </c>
      <c r="CU7" s="24">
        <v>45.6</v>
      </c>
      <c r="CV7" s="24">
        <v>44.79</v>
      </c>
      <c r="CW7" s="24">
        <v>43.17</v>
      </c>
      <c r="CX7" s="24">
        <v>96.74</v>
      </c>
      <c r="CY7" s="24">
        <v>97.56</v>
      </c>
      <c r="CZ7" s="24">
        <v>98.42</v>
      </c>
      <c r="DA7" s="24">
        <v>95.89</v>
      </c>
      <c r="DB7" s="24">
        <v>97.09</v>
      </c>
      <c r="DC7" s="24">
        <v>84.19</v>
      </c>
      <c r="DD7" s="24">
        <v>88.15</v>
      </c>
      <c r="DE7" s="24">
        <v>88.37</v>
      </c>
      <c r="DF7" s="24">
        <v>88.66</v>
      </c>
      <c r="DG7" s="24">
        <v>88.68</v>
      </c>
      <c r="DH7" s="24">
        <v>86.31</v>
      </c>
      <c r="DI7" s="24">
        <v>5.05</v>
      </c>
      <c r="DJ7" s="24">
        <v>10.09</v>
      </c>
      <c r="DK7" s="24">
        <v>14.12</v>
      </c>
      <c r="DL7" s="24">
        <v>18.89</v>
      </c>
      <c r="DM7" s="24">
        <v>23.43</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D00F22B-9D3B-4428-818A-143B02510270}"/>
</file>

<file path=customXml/itemProps2.xml><?xml version="1.0" encoding="utf-8"?>
<ds:datastoreItem xmlns:ds="http://schemas.openxmlformats.org/officeDocument/2006/customXml" ds:itemID="{92188DD1-38F3-4003-A926-7C968FC54AA9}"/>
</file>

<file path=customXml/itemProps3.xml><?xml version="1.0" encoding="utf-8"?>
<ds:datastoreItem xmlns:ds="http://schemas.openxmlformats.org/officeDocument/2006/customXml" ds:itemID="{C12B8ED5-8824-4542-A32C-C4D908E4B1E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2026-01-27T00:54:20Z</cp:lastPrinted>
  <dcterms:created xsi:type="dcterms:W3CDTF">2025-12-23T06:08:30Z</dcterms:created>
  <dcterms:modified xsi:type="dcterms:W3CDTF">2026-01-27T01:19:37Z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