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000008\A_財政課公\d 公営企業関係\d99 照会回答\【080127〆】公営企業に係る経営比較分析表（令和６年度決算）の分析・公表について\済：下水【経営比較分析表】2024_030007_46_1718\"/>
    </mc:Choice>
  </mc:AlternateContent>
  <xr:revisionPtr revIDLastSave="0" documentId="13_ncr:1_{BF693A8E-9240-426A-B4A6-FCD173048E10}" xr6:coauthVersionLast="47" xr6:coauthVersionMax="47" xr10:uidLastSave="{00000000-0000-0000-0000-000000000000}"/>
  <workbookProtection workbookAlgorithmName="SHA-512" workbookHashValue="iWPG9FIk1fEllIF6gou0AhBVXbCDaEmyvG9dhjE4GdMrzAicI/xOMcFUTv9GBrXY8mr787HfIGZbSMGZz2KVgA==" workbookSaltValue="TYrbzt6vLF1kr3KF9xt2j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G85" i="4"/>
  <c r="BB10" i="4"/>
  <c r="AT10" i="4"/>
  <c r="P10"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<sst xmlns="http://schemas.openxmlformats.org/spreadsheetml/2006/main" count="231" uniqueCount="116">
  <si>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</si>
  <si>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</si>
  <si>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</si>
  <si>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</si>
  <si>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</si>
  <si>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</si>
  <si>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</si>
  <si>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</si>
  <si>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</si>
  <si>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</si>
  <si>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</si>
  <si>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</si>
  <si>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</si>
  <si>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</si>
  <si>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</si>
  <si>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</si>
  <si>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</si>
  <si>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</si>
  <si>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</si>
  <si>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</si>
  <si>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</si>
  <si>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</si>
  <si>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</si>
  <si>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</si>
  <si>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</si>
  <si>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</si>
  <si>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</si>
  <si>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</si>
  <si>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</si>
  <si>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</si>
  <si>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</si>
  <si>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</si>
  <si>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</si>
  <si>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</si>
  <si>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</si>
  <si>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</si>
  <si>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</si>
  <si>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</si>
  <si>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</si>
  <si>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</si>
  <si>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</si>
  <si>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</si>
  <si>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</si>
  <si>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</si>
  <si>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</si>
  <si>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</si>
  <si>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</si>
  <si>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</si>
  <si>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</si>
  <si>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</si>
  <si>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</si>
  <si>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</si>
  <si>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</si>
  <si>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</si>
  <si>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</si>
  <si>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</si>
  <si>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</si>
  <si>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</si>
  <si>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</si>
  <si>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</si>
  <si>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</si>
  <si>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</si>
  <si>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</si>
  <si>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</si>
  <si>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</si>
  <si>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</si>
  <si>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</si>
  <si>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</si>
  <si>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</si>
  <si>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</si>
  <si>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</si>
  <si>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</si>
  <si>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</si>
  <si>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</si>
  <si>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</si>
  <si>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</si>
  <si>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</si>
  <si>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</si>
  <si>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</si>
  <si>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</si>
  <si>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</si>
  <si>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</si>
  <si>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</si>
  <si>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</si>
  <si>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</si>
  <si>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</si>
  <si>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</si>
  <si>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</si>
  <si>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</si>
  <si>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</si>
  <si>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</si>
  <si>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</si>
  <si>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</si>
  <si>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</si>
  <si>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</si>
  <si>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</si>
  <si>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</si>
  <si>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</si>
  <si>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</si>
  <si>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</si>
  <si>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</si>
  <si>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</si>
  <si>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</si>
  <si>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</si>
  <si>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</si>
  <si>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</si>
  <si>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</si>
  <si>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</si>
  <si>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</si>
  <si>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</si>
  <si>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</si>
  <si>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</si>
  <si>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</si>
  <si>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将来の流入下水量を予測しながら運転管理上必要最小限の施設能力を確保しつつ、将来において処理能力が不足することのない段階的な整備を行うとともに、施設統合など広域化・共同化に取り組み、今後も適切な施設規模となるよう努めていきます。
　併せて、汚泥処理工程で発生する消化ガスの売却などによる新たな歳入の確保のほか、施設設備の適時適切な修繕、更新等による歳出の削減に努めていきます。</t>
    <phoneticPr fontId="4"/>
  </si>
  <si>
    <t>　「経常収支比率」は、100％を若干下回ったことから、下水道事業経営戦略に基づく経営健全化に努めていきます。
　「累積欠損金比率」は、生じていないことから、引き続き経営健全化に努めていきます。
　「流動比率」は、類似団体平均値を上回っており債務に対する支払能力は有しています。
　「企業債残高対事業規模比率」は、類似団体平均値を下回っており、今後も計画的な償還により、比率は減少していくものと見込んでいます。
　「汚水処理原価」は、類似団体平均値を上回っていることから、引き続き維持管理費の節減に努めていきます。
　「施設利用率」は、類似団体平均値を下回っておりますが、流域関連市町の事業進捗などにより水洗化率が上昇する見込となっており、将来の流入下水量を予測しながら運転管理上必要最小限の施設能力を確保しつつ、将来において処理能力が不足することのないよう段階的な施設整備を行い施設利用率の向上に努めていきます。
　「水洗化率」は、類似団体平均値を下回っておりますが、流域関連市町の事業進捗などにより上昇する見込みであります。引き続き、水洗化率の向上に努めていきます。</t>
    <rPh sb="16" eb="18">
      <t>ジャッカン</t>
    </rPh>
    <rPh sb="18" eb="20">
      <t>シタマワ</t>
    </rPh>
    <rPh sb="27" eb="30">
      <t>ゲスイドウ</t>
    </rPh>
    <rPh sb="30" eb="32">
      <t>ジギョウ</t>
    </rPh>
    <rPh sb="32" eb="36">
      <t>ケイエイセンリャク</t>
    </rPh>
    <rPh sb="37" eb="38">
      <t>モト</t>
    </rPh>
    <rPh sb="40" eb="45">
      <t>ケイエイケンゼンカ</t>
    </rPh>
    <rPh sb="46" eb="47">
      <t>ツト</t>
    </rPh>
    <rPh sb="62" eb="64">
      <t>ヒリツ</t>
    </rPh>
    <rPh sb="78" eb="79">
      <t>ヒ</t>
    </rPh>
    <rPh sb="80" eb="81">
      <t>ツヅ</t>
    </rPh>
    <rPh sb="82" eb="87">
      <t>ケイエイケンゼンカ</t>
    </rPh>
    <rPh sb="88" eb="89">
      <t>ツト</t>
    </rPh>
    <phoneticPr fontId="4"/>
  </si>
  <si>
    <t>　「有形固定資産減価償却率」は、類似団体平均値を下回っておりますが、令和５年度と比較すると増加していることから、引き続き施設の改築等の財源の確保に努めていきます。
　「管渠改善率」は、類似団体平均値を上回っておりますが、引き続き定期的な管渠調査を行うとともに、ストックマネジメント計画に基づき計画的な更新を図っていきます。</t>
    <rPh sb="92" eb="96">
      <t>ルイジダンタイ</t>
    </rPh>
    <rPh sb="96" eb="99">
      <t>ヘイキンチ</t>
    </rPh>
    <rPh sb="100" eb="10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</si>
</sst>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c:v>
                </c:pt>
                <c:pt idx="2">
                  <c:v>0.15</c:v>
                </c:pt>
                <c:pt idx="3" formatCode="#,##0.00;&quot;△&quot;#,##0.00">
                  <c:v>0</c:v>
                </c:pt>
                <c:pt idx="4">
                  <c:v>0.13</c:v>
                </c:pt>
              </c:numCache>
            </c:numRef>
          </c:val>
          <c:extLst>
            <c:ext xmlns:c16="http://schemas.microsoft.com/office/drawing/2014/chart" uri="{C3380CC4-5D6E-409C-BE32-E72D297353CC}">
              <c16:uniqueId val="{00000000-3E60-4A4A-869E-10973F2165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3E60-4A4A-869E-10973F2165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67.34</c:v>
                </c:pt>
                <c:pt idx="1">
                  <c:v>67.150000000000006</c:v>
                </c:pt>
                <c:pt idx="2">
                  <c:v>66.83</c:v>
                </c:pt>
                <c:pt idx="3">
                  <c:v>66.98</c:v>
                </c:pt>
                <c:pt idx="4">
                  <c:v>64.72</c:v>
                </c:pt>
              </c:numCache>
            </c:numRef>
          </c:val>
          <c:extLst>
            <c:ext xmlns:c16="http://schemas.microsoft.com/office/drawing/2014/chart" uri="{C3380CC4-5D6E-409C-BE32-E72D297353CC}">
              <c16:uniqueId val="{00000000-F6B3-406E-A554-C1D62365A5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F6B3-406E-A554-C1D62365A5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c:v>
                </c:pt>
                <c:pt idx="1">
                  <c:v>93.44</c:v>
                </c:pt>
                <c:pt idx="2">
                  <c:v>93.51</c:v>
                </c:pt>
                <c:pt idx="3">
                  <c:v>93.74</c:v>
                </c:pt>
                <c:pt idx="4">
                  <c:v>94.18</c:v>
                </c:pt>
              </c:numCache>
            </c:numRef>
          </c:val>
          <c:extLst>
            <c:ext xmlns:c16="http://schemas.microsoft.com/office/drawing/2014/chart" uri="{C3380CC4-5D6E-409C-BE32-E72D297353CC}">
              <c16:uniqueId val="{00000000-1714-486F-A306-0743617494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1714-486F-A306-0743617494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106.3</c:v>
                </c:pt>
                <c:pt idx="1">
                  <c:v>103.2</c:v>
                </c:pt>
                <c:pt idx="2">
                  <c:v>102.71</c:v>
                </c:pt>
                <c:pt idx="3">
                  <c:v>100.79</c:v>
                </c:pt>
                <c:pt idx="4">
                  <c:v>99.37</c:v>
                </c:pt>
              </c:numCache>
            </c:numRef>
          </c:val>
          <c:extLst>
            <c:ext xmlns:c16="http://schemas.microsoft.com/office/drawing/2014/chart" uri="{C3380CC4-5D6E-409C-BE32-E72D297353CC}">
              <c16:uniqueId val="{00000000-15FB-4A15-BD7C-D567A46336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15FB-4A15-BD7C-D567A46336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6.17</c:v>
                </c:pt>
                <c:pt idx="1">
                  <c:v>12.13</c:v>
                </c:pt>
                <c:pt idx="2">
                  <c:v>17.53</c:v>
                </c:pt>
                <c:pt idx="3">
                  <c:v>21.98</c:v>
                </c:pt>
                <c:pt idx="4">
                  <c:v>26.89</c:v>
                </c:pt>
              </c:numCache>
            </c:numRef>
          </c:val>
          <c:extLst>
            <c:ext xmlns:c16="http://schemas.microsoft.com/office/drawing/2014/chart" uri="{C3380CC4-5D6E-409C-BE32-E72D297353CC}">
              <c16:uniqueId val="{00000000-1AB4-4332-8190-38DB5BB321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1AB4-4332-8190-38DB5BB321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0.09</c:v>
                </c:pt>
              </c:numCache>
            </c:numRef>
          </c:val>
          <c:extLst>
            <c:ext xmlns:c16="http://schemas.microsoft.com/office/drawing/2014/chart" uri="{C3380CC4-5D6E-409C-BE32-E72D297353CC}">
              <c16:uniqueId val="{00000000-8CFA-446D-B884-BD71AF541B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8CFA-446D-B884-BD71AF541B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E9-42C0-B7C8-8AC08F5EBC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7AE9-42C0-B7C8-8AC08F5EBC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118.7</c:v>
                </c:pt>
                <c:pt idx="1">
                  <c:v>88.8</c:v>
                </c:pt>
                <c:pt idx="2">
                  <c:v>140.07</c:v>
                </c:pt>
                <c:pt idx="3">
                  <c:v>121.16</c:v>
                </c:pt>
                <c:pt idx="4">
                  <c:v>166.79</c:v>
                </c:pt>
              </c:numCache>
            </c:numRef>
          </c:val>
          <c:extLst>
            <c:ext xmlns:c16="http://schemas.microsoft.com/office/drawing/2014/chart" uri="{C3380CC4-5D6E-409C-BE32-E72D297353CC}">
              <c16:uniqueId val="{00000000-5F7A-44A4-9327-829458998B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5F7A-44A4-9327-829458998B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119.1</c:v>
                </c:pt>
                <c:pt idx="1">
                  <c:v>80.31</c:v>
                </c:pt>
                <c:pt idx="2">
                  <c:v>96.37</c:v>
                </c:pt>
                <c:pt idx="3">
                  <c:v>86.13</c:v>
                </c:pt>
                <c:pt idx="4">
                  <c:v>122.88</c:v>
                </c:pt>
              </c:numCache>
            </c:numRef>
          </c:val>
          <c:extLst>
            <c:ext xmlns:c16="http://schemas.microsoft.com/office/drawing/2014/chart" uri="{C3380CC4-5D6E-409C-BE32-E72D297353CC}">
              <c16:uniqueId val="{00000000-4093-44F1-895C-A7CAF36ECBB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4093-44F1-895C-A7CAF36ECBB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17-4BD2-A629-2EDA306E3F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17-4BD2-A629-2EDA306E3F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55.57</c:v>
                </c:pt>
                <c:pt idx="1">
                  <c:v>59.84</c:v>
                </c:pt>
                <c:pt idx="2">
                  <c:v>58.81</c:v>
                </c:pt>
                <c:pt idx="3">
                  <c:v>60.75</c:v>
                </c:pt>
                <c:pt idx="4">
                  <c:v>63.74</c:v>
                </c:pt>
              </c:numCache>
            </c:numRef>
          </c:val>
          <c:extLst>
            <c:ext xmlns:c16="http://schemas.microsoft.com/office/drawing/2014/chart" uri="{C3380CC4-5D6E-409C-BE32-E72D297353CC}">
              <c16:uniqueId val="{00000000-49C9-40E4-90DB-DB434B1723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49C9-40E4-90DB-DB434B1723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岩手県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1153900</v>
      </c>
      <c r="AM8" s="41"/>
      <c r="AN8" s="41"/>
      <c r="AO8" s="41"/>
      <c r="AP8" s="41"/>
      <c r="AQ8" s="41"/>
      <c r="AR8" s="41"/>
      <c r="AS8" s="41"/>
      <c r="AT8" s="34">
        <f>データ!T6</f>
        <v>15275.05</v>
      </c>
      <c r="AU8" s="34"/>
      <c r="AV8" s="34"/>
      <c r="AW8" s="34"/>
      <c r="AX8" s="34"/>
      <c r="AY8" s="34"/>
      <c r="AZ8" s="34"/>
      <c r="BA8" s="34"/>
      <c r="BB8" s="34">
        <f>データ!U6</f>
        <v>75.540000000000006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82.36</v>
      </c>
      <c r="J10" s="34"/>
      <c r="K10" s="34"/>
      <c r="L10" s="34"/>
      <c r="M10" s="34"/>
      <c r="N10" s="34"/>
      <c r="O10" s="34"/>
      <c r="P10" s="34">
        <f>データ!P6</f>
        <v>68.37</v>
      </c>
      <c r="Q10" s="34"/>
      <c r="R10" s="34"/>
      <c r="S10" s="34"/>
      <c r="T10" s="34"/>
      <c r="U10" s="34"/>
      <c r="V10" s="34"/>
      <c r="W10" s="34">
        <f>データ!Q6</f>
        <v>100</v>
      </c>
      <c r="X10" s="34"/>
      <c r="Y10" s="34"/>
      <c r="Z10" s="34"/>
      <c r="AA10" s="34"/>
      <c r="AB10" s="34"/>
      <c r="AC10" s="34"/>
      <c r="AD10" s="41">
        <f>データ!R6</f>
        <v>0</v>
      </c>
      <c r="AE10" s="41"/>
      <c r="AF10" s="41"/>
      <c r="AG10" s="41"/>
      <c r="AH10" s="41"/>
      <c r="AI10" s="41"/>
      <c r="AJ10" s="41"/>
      <c r="AK10" s="2"/>
      <c r="AL10" s="41">
        <f>データ!V6</f>
        <v>536122</v>
      </c>
      <c r="AM10" s="41"/>
      <c r="AN10" s="41"/>
      <c r="AO10" s="41"/>
      <c r="AP10" s="41"/>
      <c r="AQ10" s="41"/>
      <c r="AR10" s="41"/>
      <c r="AS10" s="41"/>
      <c r="AT10" s="34">
        <f>データ!W6</f>
        <v>161.24</v>
      </c>
      <c r="AU10" s="34"/>
      <c r="AV10" s="34"/>
      <c r="AW10" s="34"/>
      <c r="AX10" s="34"/>
      <c r="AY10" s="34"/>
      <c r="AZ10" s="34"/>
      <c r="BA10" s="34"/>
      <c r="BB10" s="34">
        <f>データ!X6</f>
        <v>3324.99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tt5n1JZ+QkGXjLjt88jRD8AyzKg/V3eBrurA88/XUZV8mWXXr+v7Rn52mSsg3Vir5ID49hkAZchuakn5+r3DvQ==" saltValue="S315BYKa+aSiXwPSsu8n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30007</v>
      </c>
      <c r="D6" s="19">
        <f t="shared" si="3"/>
        <v>46</v>
      </c>
      <c r="E6" s="19">
        <f t="shared" si="3"/>
        <v>17</v>
      </c>
      <c r="F6" s="19">
        <f t="shared" si="3"/>
        <v>3</v>
      </c>
      <c r="G6" s="19">
        <f t="shared" si="3"/>
        <v>0</v>
      </c>
      <c r="H6" s="19" t="str">
        <f t="shared" si="3"/>
        <v>岩手県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82.36</v>
      </c>
      <c r="P6" s="20">
        <f t="shared" si="3"/>
        <v>68.37</v>
      </c>
      <c r="Q6" s="20">
        <f t="shared" si="3"/>
        <v>100</v>
      </c>
      <c r="R6" s="20">
        <f t="shared" si="3"/>
        <v>0</v>
      </c>
      <c r="S6" s="20">
        <f t="shared" si="3"/>
        <v>1153900</v>
      </c>
      <c r="T6" s="20">
        <f t="shared" si="3"/>
        <v>15275.05</v>
      </c>
      <c r="U6" s="20">
        <f t="shared" si="3"/>
        <v>75.540000000000006</v>
      </c>
      <c r="V6" s="20">
        <f t="shared" si="3"/>
        <v>536122</v>
      </c>
      <c r="W6" s="20">
        <f t="shared" si="3"/>
        <v>161.24</v>
      </c>
      <c r="X6" s="20">
        <f t="shared" si="3"/>
        <v>3324.99</v>
      </c>
      <c r="Y6" s="21">
        <f>IF(Y7="",NA(),Y7)</f>
        <v>106.3</v>
      </c>
      <c r="Z6" s="21">
        <f t="shared" ref="Z6:AH6" si="4">IF(Z7="",NA(),Z7)</f>
        <v>103.2</v>
      </c>
      <c r="AA6" s="21">
        <f t="shared" si="4"/>
        <v>102.71</v>
      </c>
      <c r="AB6" s="21">
        <f t="shared" si="4"/>
        <v>100.79</v>
      </c>
      <c r="AC6" s="21">
        <f t="shared" si="4"/>
        <v>99.37</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118.7</v>
      </c>
      <c r="AV6" s="21">
        <f t="shared" ref="AV6:BD6" si="6">IF(AV7="",NA(),AV7)</f>
        <v>88.8</v>
      </c>
      <c r="AW6" s="21">
        <f t="shared" si="6"/>
        <v>140.07</v>
      </c>
      <c r="AX6" s="21">
        <f t="shared" si="6"/>
        <v>121.16</v>
      </c>
      <c r="AY6" s="21">
        <f t="shared" si="6"/>
        <v>166.79</v>
      </c>
      <c r="AZ6" s="21">
        <f t="shared" si="6"/>
        <v>101.14</v>
      </c>
      <c r="BA6" s="21">
        <f t="shared" si="6"/>
        <v>104.74</v>
      </c>
      <c r="BB6" s="21">
        <f t="shared" si="6"/>
        <v>104.74</v>
      </c>
      <c r="BC6" s="21">
        <f t="shared" si="6"/>
        <v>104.66</v>
      </c>
      <c r="BD6" s="21">
        <f t="shared" si="6"/>
        <v>103.57</v>
      </c>
      <c r="BE6" s="20" t="str">
        <f>IF(BE7="","",IF(BE7="-","【-】","【"&amp;SUBSTITUTE(TEXT(BE7,"#,##0.00"),"-","△")&amp;"】"))</f>
        <v>【103.38】</v>
      </c>
      <c r="BF6" s="21">
        <f>IF(BF7="",NA(),BF7)</f>
        <v>119.1</v>
      </c>
      <c r="BG6" s="21">
        <f t="shared" ref="BG6:BO6" si="7">IF(BG7="",NA(),BG7)</f>
        <v>80.31</v>
      </c>
      <c r="BH6" s="21">
        <f t="shared" si="7"/>
        <v>96.37</v>
      </c>
      <c r="BI6" s="21">
        <f t="shared" si="7"/>
        <v>86.13</v>
      </c>
      <c r="BJ6" s="21">
        <f t="shared" si="7"/>
        <v>122.88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55.57</v>
      </c>
      <c r="CC6" s="21">
        <f t="shared" ref="CC6:CK6" si="9">IF(CC7="",NA(),CC7)</f>
        <v>59.84</v>
      </c>
      <c r="CD6" s="21">
        <f t="shared" si="9"/>
        <v>58.81</v>
      </c>
      <c r="CE6" s="21">
        <f t="shared" si="9"/>
        <v>60.75</v>
      </c>
      <c r="CF6" s="21">
        <f t="shared" si="9"/>
        <v>63.74</v>
      </c>
      <c r="CG6" s="21">
        <f t="shared" si="9"/>
        <v>50.67</v>
      </c>
      <c r="CH6" s="21">
        <f t="shared" si="9"/>
        <v>48.7</v>
      </c>
      <c r="CI6" s="21">
        <f t="shared" si="9"/>
        <v>52.53</v>
      </c>
      <c r="CJ6" s="21">
        <f t="shared" si="9"/>
        <v>52.75</v>
      </c>
      <c r="CK6" s="21">
        <f t="shared" si="9"/>
        <v>52.89</v>
      </c>
      <c r="CL6" s="20" t="str">
        <f>IF(CL7="","",IF(CL7="-","【-】","【"&amp;SUBSTITUTE(TEXT(CL7,"#,##0.00"),"-","△")&amp;"】"))</f>
        <v>【53.07】</v>
      </c>
      <c r="CM6" s="21">
        <f>IF(CM7="",NA(),CM7)</f>
        <v>67.34</v>
      </c>
      <c r="CN6" s="21">
        <f t="shared" ref="CN6:CV6" si="10">IF(CN7="",NA(),CN7)</f>
        <v>67.150000000000006</v>
      </c>
      <c r="CO6" s="21">
        <f t="shared" si="10"/>
        <v>66.83</v>
      </c>
      <c r="CP6" s="21">
        <f t="shared" si="10"/>
        <v>66.98</v>
      </c>
      <c r="CQ6" s="21">
        <f t="shared" si="10"/>
        <v>64.72</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93.2</v>
      </c>
      <c r="CY6" s="21">
        <f t="shared" ref="CY6:DG6" si="11">IF(CY7="",NA(),CY7)</f>
        <v>93.44</v>
      </c>
      <c r="CZ6" s="21">
        <f t="shared" si="11"/>
        <v>93.51</v>
      </c>
      <c r="DA6" s="21">
        <f t="shared" si="11"/>
        <v>93.74</v>
      </c>
      <c r="DB6" s="21">
        <f t="shared" si="11"/>
        <v>94.18</v>
      </c>
      <c r="DC6" s="21">
        <f t="shared" si="11"/>
        <v>94.01</v>
      </c>
      <c r="DD6" s="21">
        <f t="shared" si="11"/>
        <v>94.14</v>
      </c>
      <c r="DE6" s="21">
        <f t="shared" si="11"/>
        <v>94.02</v>
      </c>
      <c r="DF6" s="21">
        <f t="shared" si="11"/>
        <v>94.43</v>
      </c>
      <c r="DG6" s="21">
        <f t="shared" si="11"/>
        <v>94.27</v>
      </c>
      <c r="DH6" s="20" t="str">
        <f>IF(DH7="","",IF(DH7="-","【-】","【"&amp;SUBSTITUTE(TEXT(DH7,"#,##0.00"),"-","△")&amp;"】"))</f>
        <v>【94.19】</v>
      </c>
      <c r="DI6" s="21">
        <f>IF(DI7="",NA(),DI7)</f>
        <v>6.17</v>
      </c>
      <c r="DJ6" s="21">
        <f t="shared" ref="DJ6:DR6" si="12">IF(DJ7="",NA(),DJ7)</f>
        <v>12.13</v>
      </c>
      <c r="DK6" s="21">
        <f t="shared" si="12"/>
        <v>17.53</v>
      </c>
      <c r="DL6" s="21">
        <f t="shared" si="12"/>
        <v>21.98</v>
      </c>
      <c r="DM6" s="21">
        <f t="shared" si="12"/>
        <v>26.89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1">
        <f t="shared" si="13"/>
        <v>0.09</v>
      </c>
      <c r="DY6" s="21">
        <f t="shared" si="13"/>
        <v>0.93</v>
      </c>
      <c r="DZ6" s="21">
        <f t="shared" si="13"/>
        <v>1.04</v>
      </c>
      <c r="EA6" s="21">
        <f t="shared" si="13"/>
        <v>1.26</v>
      </c>
      <c r="EB6" s="21">
        <f t="shared" si="13"/>
        <v>1.64</v>
      </c>
      <c r="EC6" s="21">
        <f t="shared" si="13"/>
        <v>2.7</v>
      </c>
      <c r="ED6" s="20" t="str">
        <f>IF(ED7="","",IF(ED7="-","【-】","【"&amp;SUBSTITUTE(TEXT(ED7,"#,##0.00"),"-","△")&amp;"】"))</f>
        <v>【2.67】</v>
      </c>
      <c r="EE6" s="20">
        <f>IF(EE7="",NA(),EE7)</f>
        <v>0</v>
      </c>
      <c r="EF6" s="21">
        <f t="shared" ref="EF6:EN6" si="14">IF(EF7="",NA(),EF7)</f>
        <v>0.2</v>
      </c>
      <c r="EG6" s="21">
        <f t="shared" si="14"/>
        <v>0.15</v>
      </c>
      <c r="EH6" s="20">
        <f t="shared" si="14"/>
        <v>0</v>
      </c>
      <c r="EI6" s="21">
        <f t="shared" si="14"/>
        <v>0.13</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30007</v>
      </c>
      <c r="D7" s="23">
        <v>46</v>
      </c>
      <c r="E7" s="23">
        <v>17</v>
      </c>
      <c r="F7" s="23">
        <v>3</v>
      </c>
      <c r="G7" s="23">
        <v>0</v>
      </c>
      <c r="H7" s="23" t="s">
        <v>96</v>
      </c>
      <c r="I7" s="23" t="s">
        <v>97</v>
      </c>
      <c r="J7" s="23" t="s">
        <v>98</v>
      </c>
      <c r="K7" s="23" t="s">
        <v>99</v>
      </c>
      <c r="L7" s="23" t="s">
        <v>100</v>
      </c>
      <c r="M7" s="23" t="s">
        <v>101</v>
      </c>
      <c r="N7" s="24" t="s">
        <v>102</v>
      </c>
      <c r="O7" s="24">
        <v>82.36</v>
      </c>
      <c r="P7" s="24">
        <v>68.37</v>
      </c>
      <c r="Q7" s="24">
        <v>100</v>
      </c>
      <c r="R7" s="24">
        <v>0</v>
      </c>
      <c r="S7" s="24">
        <v>1153900</v>
      </c>
      <c r="T7" s="24">
        <v>15275.05</v>
      </c>
      <c r="U7" s="24">
        <v>75.540000000000006</v>
      </c>
      <c r="V7" s="24">
        <v>536122</v>
      </c>
      <c r="W7" s="24">
        <v>161.24</v>
      </c>
      <c r="X7" s="24">
        <v>3324.99</v>
      </c>
      <c r="Y7" s="24">
        <v>106.3</v>
      </c>
      <c r="Z7" s="24">
        <v>103.2</v>
      </c>
      <c r="AA7" s="24">
        <v>102.71</v>
      </c>
      <c r="AB7" s="24">
        <v>100.79</v>
      </c>
      <c r="AC7" s="24">
        <v>99.37</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118.7</v>
      </c>
      <c r="AV7" s="24">
        <v>88.8</v>
      </c>
      <c r="AW7" s="24">
        <v>140.07</v>
      </c>
      <c r="AX7" s="24">
        <v>121.16</v>
      </c>
      <c r="AY7" s="24">
        <v>166.79</v>
      </c>
      <c r="AZ7" s="24">
        <v>101.14</v>
      </c>
      <c r="BA7" s="24">
        <v>104.74</v>
      </c>
      <c r="BB7" s="24">
        <v>104.74</v>
      </c>
      <c r="BC7" s="24">
        <v>104.66</v>
      </c>
      <c r="BD7" s="24">
        <v>103.57</v>
      </c>
      <c r="BE7" s="24">
        <v>103.38</v>
      </c>
      <c r="BF7" s="24">
        <v>119.1</v>
      </c>
      <c r="BG7" s="24">
        <v>80.31</v>
      </c>
      <c r="BH7" s="24">
        <v>96.37</v>
      </c>
      <c r="BI7" s="24">
        <v>86.13</v>
      </c>
      <c r="BJ7" s="24">
        <v>122.88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55.57</v>
      </c>
      <c r="CC7" s="24">
        <v>59.84</v>
      </c>
      <c r="CD7" s="24">
        <v>58.81</v>
      </c>
      <c r="CE7" s="24">
        <v>60.75</v>
      </c>
      <c r="CF7" s="24">
        <v>63.74</v>
      </c>
      <c r="CG7" s="24">
        <v>50.67</v>
      </c>
      <c r="CH7" s="24">
        <v>48.7</v>
      </c>
      <c r="CI7" s="24">
        <v>52.53</v>
      </c>
      <c r="CJ7" s="24">
        <v>52.75</v>
      </c>
      <c r="CK7" s="24">
        <v>52.89</v>
      </c>
      <c r="CL7" s="24">
        <v>53.07</v>
      </c>
      <c r="CM7" s="24">
        <v>67.34</v>
      </c>
      <c r="CN7" s="24">
        <v>67.150000000000006</v>
      </c>
      <c r="CO7" s="24">
        <v>66.83</v>
      </c>
      <c r="CP7" s="24">
        <v>66.98</v>
      </c>
      <c r="CQ7" s="24">
        <v>64.72</v>
      </c>
      <c r="CR7" s="24">
        <v>68.2</v>
      </c>
      <c r="CS7" s="24">
        <v>68.05</v>
      </c>
      <c r="CT7" s="24">
        <v>67.099999999999994</v>
      </c>
      <c r="CU7" s="24">
        <v>71.900000000000006</v>
      </c>
      <c r="CV7" s="24">
        <v>68.599999999999994</v>
      </c>
      <c r="CW7" s="24">
        <v>68.61</v>
      </c>
      <c r="CX7" s="24">
        <v>93.2</v>
      </c>
      <c r="CY7" s="24">
        <v>93.44</v>
      </c>
      <c r="CZ7" s="24">
        <v>93.51</v>
      </c>
      <c r="DA7" s="24">
        <v>93.74</v>
      </c>
      <c r="DB7" s="24">
        <v>94.18</v>
      </c>
      <c r="DC7" s="24">
        <v>94.01</v>
      </c>
      <c r="DD7" s="24">
        <v>94.14</v>
      </c>
      <c r="DE7" s="24">
        <v>94.02</v>
      </c>
      <c r="DF7" s="24">
        <v>94.43</v>
      </c>
      <c r="DG7" s="24">
        <v>94.27</v>
      </c>
      <c r="DH7" s="24">
        <v>94.19</v>
      </c>
      <c r="DI7" s="24">
        <v>6.17</v>
      </c>
      <c r="DJ7" s="24">
        <v>12.13</v>
      </c>
      <c r="DK7" s="24">
        <v>17.53</v>
      </c>
      <c r="DL7" s="24">
        <v>21.98</v>
      </c>
      <c r="DM7" s="24">
        <v>26.89</v>
      </c>
      <c r="DN7" s="24">
        <v>31.96</v>
      </c>
      <c r="DO7" s="24">
        <v>34.17</v>
      </c>
      <c r="DP7" s="24">
        <v>36.770000000000003</v>
      </c>
      <c r="DQ7" s="24">
        <v>41.04</v>
      </c>
      <c r="DR7" s="24">
        <v>41.27</v>
      </c>
      <c r="DS7" s="24">
        <v>41.08</v>
      </c>
      <c r="DT7" s="24">
        <v>0</v>
      </c>
      <c r="DU7" s="24">
        <v>0</v>
      </c>
      <c r="DV7" s="24">
        <v>0</v>
      </c>
      <c r="DW7" s="24">
        <v>0</v>
      </c>
      <c r="DX7" s="24">
        <v>0.09</v>
      </c>
      <c r="DY7" s="24">
        <v>0.93</v>
      </c>
      <c r="DZ7" s="24">
        <v>1.04</v>
      </c>
      <c r="EA7" s="24">
        <v>1.26</v>
      </c>
      <c r="EB7" s="24">
        <v>1.64</v>
      </c>
      <c r="EC7" s="24">
        <v>2.7</v>
      </c>
      <c r="ED7" s="24">
        <v>2.67</v>
      </c>
      <c r="EE7" s="24">
        <v>0</v>
      </c>
      <c r="EF7" s="24">
        <v>0.2</v>
      </c>
      <c r="EG7" s="24">
        <v>0.15</v>
      </c>
      <c r="EH7" s="24">
        <v>0</v>
      </c>
      <c r="EI7" s="24">
        <v>0.13</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BD9FE1B-7305-4B1E-BAC1-782662617138}"/>
</file>

<file path=customXml/itemProps2.xml><?xml version="1.0" encoding="utf-8"?>
<ds:datastoreItem xmlns:ds="http://schemas.openxmlformats.org/officeDocument/2006/customXml" ds:itemID="{D0CD425E-E95D-4354-8B15-5F9EAD3FA3F5}"/>
</file>

<file path=customXml/itemProps3.xml><?xml version="1.0" encoding="utf-8"?>
<ds:datastoreItem xmlns:ds="http://schemas.openxmlformats.org/officeDocument/2006/customXml" ds:itemID="{4E6CD0AD-4683-42CF-BD33-D550F05DD94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2025-12-23T06:07:03Z</dcterms:created>
  <dcterms:modified xsi:type="dcterms:W3CDTF">2026-01-27T07:49:15Z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