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2.3.6\下水道\2025下水道マネジメント推進課\L_経理\Ｌ・６_決算\Ｌ・６・３_地方公営企業決算状況調査\経営比較分析\"/>
    </mc:Choice>
  </mc:AlternateContent>
  <xr:revisionPtr revIDLastSave="0" documentId="13_ncr:1_{D7328A97-52B3-43F9-A0F0-67FE05598027}" xr6:coauthVersionLast="47" xr6:coauthVersionMax="47" xr10:uidLastSave="{00000000-0000-0000-0000-000000000000}"/>
  <workbookProtection workbookAlgorithmName="SHA-512" workbookHashValue="rrd8xBS4ivZAB8rudoUV6F2Lo60BGrUAEKvNcl61OSqQJudKu6aIXEVUMCH9Pi/NnVYqNJBDlMAZ2TsWZZ64hw==" workbookSaltValue="imWPQu03qHk843lnL06X9g==" workbookSpinCount="100000" lockStructure="1"/>
  <bookViews>
    <workbookView xWindow="-210" yWindow="0" windowWidth="25155" windowHeight="154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G85" i="4"/>
  <c r="E85" i="4"/>
  <c r="P10" i="4"/>
  <c r="AT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<sst xmlns="http://schemas.openxmlformats.org/spreadsheetml/2006/main" count="236" uniqueCount="116">
  <si>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</si>
  <si>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</si>
  <si>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</si>
  <si>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</si>
  <si>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</si>
  <si>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</si>
  <si>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</si>
  <si>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</si>
  <si>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</si>
  <si>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</si>
  <si>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</si>
  <si>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</si>
  <si>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</si>
  <si>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</si>
  <si>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</si>
  <si>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</si>
  <si>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</si>
  <si>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</si>
  <si>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</si>
  <si>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</si>
  <si>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</si>
  <si>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</si>
  <si>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</si>
  <si>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</si>
  <si>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</si>
  <si>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</si>
  <si>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</si>
  <si>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</si>
  <si>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</si>
  <si>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</si>
  <si>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</si>
  <si>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</si>
  <si>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</si>
  <si>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</si>
  <si>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</si>
  <si>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</si>
  <si>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</si>
  <si>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</si>
  <si>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</si>
  <si>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</si>
  <si>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</si>
  <si>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</si>
  <si>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</si>
  <si>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</si>
  <si>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</si>
  <si>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</si>
  <si>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</si>
  <si>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</si>
  <si>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</si>
  <si>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</si>
  <si>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</si>
  <si>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</si>
  <si>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</si>
  <si>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</si>
  <si>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</si>
  <si>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</si>
  <si>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</si>
  <si>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</si>
  <si>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</si>
  <si>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</si>
  <si>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</si>
  <si>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</si>
  <si>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</si>
  <si>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</si>
  <si>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</si>
  <si>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</si>
  <si>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</si>
  <si>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</si>
  <si>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</si>
  <si>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</si>
  <si>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</si>
  <si>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</si>
  <si>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</si>
  <si>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</si>
  <si>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</si>
  <si>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</si>
  <si>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</si>
  <si>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</si>
  <si>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</si>
  <si>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</si>
  <si>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</si>
  <si>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</si>
  <si>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</si>
  <si>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</si>
  <si>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</si>
  <si>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</si>
  <si>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</si>
  <si>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</si>
  <si>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</si>
  <si>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</si>
  <si>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</si>
  <si>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</si>
  <si>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</si>
  <si>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</si>
  <si>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</si>
  <si>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</si>
  <si>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</si>
  <si>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</si>
  <si>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</si>
  <si>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</si>
  <si>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</si>
  <si>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</si>
  <si>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</si>
  <si>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</si>
  <si>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</si>
  <si>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</si>
  <si>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</si>
  <si>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</si>
  <si>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</si>
  <si>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</si>
  <si>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</si>
  <si>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</si>
  <si>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</si>
  <si>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経常収支比率は１００％を超えており、累積欠損金の計上はありません。
　また、令和６年度は流動比率が基準となる１００
％を超過する等安定経営を表す指標となっていますが、収益的収入の大部分を一般会計からの繰入金が占めていることから経営改善に向けた取組が必要となっています。</t>
    <rPh sb="1" eb="3">
      <t>ケイジョウ</t>
    </rPh>
    <rPh sb="3" eb="5">
      <t>シュウシ</t>
    </rPh>
    <rPh sb="5" eb="7">
      <t>ヒリツ</t>
    </rPh>
    <rPh sb="13" eb="14">
      <t>コ</t>
    </rPh>
    <rPh sb="19" eb="21">
      <t>ルイセキ</t>
    </rPh>
    <rPh sb="21" eb="24">
      <t>ケッソンキン</t>
    </rPh>
    <rPh sb="25" eb="27">
      <t>ケイジョウ</t>
    </rPh>
    <rPh sb="39" eb="41">
      <t>レイワ</t>
    </rPh>
    <rPh sb="42" eb="44">
      <t>ネンド</t>
    </rPh>
    <rPh sb="45" eb="47">
      <t>リュウドウ</t>
    </rPh>
    <rPh sb="47" eb="49">
      <t>ヒリツ</t>
    </rPh>
    <rPh sb="50" eb="52">
      <t>キジュン</t>
    </rPh>
    <rPh sb="61" eb="63">
      <t>チョウカ</t>
    </rPh>
    <rPh sb="65" eb="66">
      <t>ナド</t>
    </rPh>
    <rPh sb="66" eb="68">
      <t>アンテイ</t>
    </rPh>
    <rPh sb="68" eb="70">
      <t>ケイエイ</t>
    </rPh>
    <rPh sb="71" eb="72">
      <t>アラワ</t>
    </rPh>
    <rPh sb="73" eb="75">
      <t>シヒョウ</t>
    </rPh>
    <rPh sb="84" eb="87">
      <t>シュウエキテキ</t>
    </rPh>
    <rPh sb="87" eb="89">
      <t>シュウニュウ</t>
    </rPh>
    <rPh sb="90" eb="93">
      <t>ダイブブン</t>
    </rPh>
    <rPh sb="94" eb="96">
      <t>イッパン</t>
    </rPh>
    <rPh sb="96" eb="98">
      <t>カイケイ</t>
    </rPh>
    <rPh sb="101" eb="104">
      <t>クリイレキン</t>
    </rPh>
    <rPh sb="105" eb="106">
      <t>シ</t>
    </rPh>
    <rPh sb="114" eb="116">
      <t>ケイエイ</t>
    </rPh>
    <rPh sb="116" eb="118">
      <t>カイゼン</t>
    </rPh>
    <rPh sb="119" eb="120">
      <t>ム</t>
    </rPh>
    <rPh sb="122" eb="124">
      <t>トリクミ</t>
    </rPh>
    <rPh sb="125" eb="127">
      <t>ヒツヨウ</t>
    </rPh>
    <phoneticPr fontId="1"/>
  </si>
  <si>
    <t>　破損が増加する目安とされる整備後３０年を経過する管渠が、今後１０年間で増加していくことから、今後はストックマネジメント計画により投資の最適化を図っていきます。</t>
    <rPh sb="1" eb="3">
      <t>ハソン</t>
    </rPh>
    <rPh sb="4" eb="6">
      <t>ゾウカ</t>
    </rPh>
    <rPh sb="8" eb="10">
      <t>メヤス</t>
    </rPh>
    <rPh sb="14" eb="16">
      <t>セイビ</t>
    </rPh>
    <rPh sb="16" eb="17">
      <t>ゴ</t>
    </rPh>
    <rPh sb="19" eb="20">
      <t>ネン</t>
    </rPh>
    <rPh sb="21" eb="23">
      <t>ケイカ</t>
    </rPh>
    <rPh sb="29" eb="31">
      <t>コンゴ</t>
    </rPh>
    <rPh sb="33" eb="35">
      <t>ネンカン</t>
    </rPh>
    <rPh sb="36" eb="38">
      <t>ゾウカ</t>
    </rPh>
    <rPh sb="47" eb="49">
      <t>コンゴ</t>
    </rPh>
    <rPh sb="60" eb="62">
      <t>ケイカク</t>
    </rPh>
    <rPh sb="65" eb="67">
      <t>トウシ</t>
    </rPh>
    <rPh sb="68" eb="71">
      <t>サイテキカ</t>
    </rPh>
    <rPh sb="72" eb="73">
      <t>ハカ</t>
    </rPh>
    <phoneticPr fontId="1"/>
  </si>
  <si>
    <t>　十和田湖特定環境保全公共下水道は県内有数の観光地である十和田湖の水質保全を目的とした事業でありますが、観光需要の低迷もあり使用料収入は厳しい状況となっています。
　今後は、令和４年度に改定した経営戦略により更なる効率化や計画的な経営に取り組んでいきます。</t>
    <rPh sb="1" eb="5">
      <t>トワダコ</t>
    </rPh>
    <rPh sb="5" eb="7">
      <t>トクテイ</t>
    </rPh>
    <rPh sb="7" eb="9">
      <t>カンキョウ</t>
    </rPh>
    <rPh sb="9" eb="11">
      <t>ホゼン</t>
    </rPh>
    <rPh sb="11" eb="13">
      <t>コウキョウ</t>
    </rPh>
    <rPh sb="13" eb="16">
      <t>ゲスイドウ</t>
    </rPh>
    <rPh sb="17" eb="19">
      <t>ケンナイ</t>
    </rPh>
    <rPh sb="19" eb="21">
      <t>ユウスウ</t>
    </rPh>
    <rPh sb="22" eb="25">
      <t>カンコウチ</t>
    </rPh>
    <rPh sb="28" eb="32">
      <t>トワダコ</t>
    </rPh>
    <rPh sb="33" eb="35">
      <t>スイシツ</t>
    </rPh>
    <rPh sb="35" eb="37">
      <t>ホゼン</t>
    </rPh>
    <rPh sb="38" eb="40">
      <t>モクテキ</t>
    </rPh>
    <rPh sb="43" eb="45">
      <t>ジギョウ</t>
    </rPh>
    <rPh sb="52" eb="54">
      <t>カンコウ</t>
    </rPh>
    <rPh sb="54" eb="56">
      <t>ジュヨウ</t>
    </rPh>
    <rPh sb="57" eb="59">
      <t>テイメイ</t>
    </rPh>
    <rPh sb="62" eb="65">
      <t>シヨウリョウ</t>
    </rPh>
    <rPh sb="65" eb="67">
      <t>シュウニュウ</t>
    </rPh>
    <rPh sb="68" eb="69">
      <t>キビ</t>
    </rPh>
    <rPh sb="71" eb="73">
      <t>ジョウキョウ</t>
    </rPh>
    <rPh sb="83" eb="85">
      <t>コンゴ</t>
    </rPh>
    <rPh sb="87" eb="89">
      <t>レイワ</t>
    </rPh>
    <rPh sb="90" eb="92">
      <t>ネンド</t>
    </rPh>
    <rPh sb="93" eb="95">
      <t>カイテイ</t>
    </rPh>
    <rPh sb="97" eb="99">
      <t>ケイエイ</t>
    </rPh>
    <rPh sb="99" eb="101">
      <t>センリャク</t>
    </rPh>
    <rPh sb="104" eb="105">
      <t>サラ</t>
    </rPh>
    <rPh sb="107" eb="110">
      <t>コウリツカ</t>
    </rPh>
    <rPh sb="111" eb="114">
      <t>ケイカクテキ</t>
    </rPh>
    <rPh sb="115" eb="117">
      <t>ケイエイ</t>
    </rPh>
    <rPh sb="118" eb="119">
      <t>ト</t>
    </rPh>
    <rPh sb="120" eb="12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</si>
</sst>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ABC-49FA-99F4-61714521DD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4ABC-49FA-99F4-61714521DD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9C-4FCF-9C65-138AD630A8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129C-4FCF-9C65-138AD630A8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94.44</c:v>
                </c:pt>
                <c:pt idx="1">
                  <c:v>94.44</c:v>
                </c:pt>
                <c:pt idx="2">
                  <c:v>94.44</c:v>
                </c:pt>
                <c:pt idx="3">
                  <c:v>94.62</c:v>
                </c:pt>
                <c:pt idx="4">
                  <c:v>90.11</c:v>
                </c:pt>
              </c:numCache>
            </c:numRef>
          </c:val>
          <c:extLst>
            <c:ext xmlns:c16="http://schemas.microsoft.com/office/drawing/2014/chart" uri="{C3380CC4-5D6E-409C-BE32-E72D297353CC}">
              <c16:uniqueId val="{00000000-9D63-49F4-A915-0B99F4789E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9D63-49F4-A915-0B99F4789E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109.26</c:v>
                </c:pt>
                <c:pt idx="1">
                  <c:v>112.49</c:v>
                </c:pt>
                <c:pt idx="2">
                  <c:v>106.81</c:v>
                </c:pt>
                <c:pt idx="3">
                  <c:v>122.61</c:v>
                </c:pt>
                <c:pt idx="4">
                  <c:v>113.21</c:v>
                </c:pt>
              </c:numCache>
            </c:numRef>
          </c:val>
          <c:extLst>
            <c:ext xmlns:c16="http://schemas.microsoft.com/office/drawing/2014/chart" uri="{C3380CC4-5D6E-409C-BE32-E72D297353CC}">
              <c16:uniqueId val="{00000000-D3B1-4566-8FBC-1AAE152874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D3B1-4566-8FBC-1AAE152874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3.92</c:v>
                </c:pt>
                <c:pt idx="1">
                  <c:v>7.8</c:v>
                </c:pt>
                <c:pt idx="2">
                  <c:v>14.47</c:v>
                </c:pt>
                <c:pt idx="3">
                  <c:v>13.38</c:v>
                </c:pt>
                <c:pt idx="4">
                  <c:v>16.71</c:v>
                </c:pt>
              </c:numCache>
            </c:numRef>
          </c:val>
          <c:extLst>
            <c:ext xmlns:c16="http://schemas.microsoft.com/office/drawing/2014/chart" uri="{C3380CC4-5D6E-409C-BE32-E72D297353CC}">
              <c16:uniqueId val="{00000000-F75A-4AA2-9C93-748ED71C78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75A-4AA2-9C93-748ED71C78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ED-4CA9-ACC4-D6B8ABE358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F3ED-4CA9-ACC4-D6B8ABE358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C7-4CD2-A161-608AB98F58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E0C7-4CD2-A161-608AB98F58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94.35</c:v>
                </c:pt>
                <c:pt idx="1">
                  <c:v>112.43</c:v>
                </c:pt>
                <c:pt idx="2">
                  <c:v>157.30000000000001</c:v>
                </c:pt>
                <c:pt idx="3">
                  <c:v>311.95999999999998</c:v>
                </c:pt>
                <c:pt idx="4">
                  <c:v>317.66000000000003</c:v>
                </c:pt>
              </c:numCache>
            </c:numRef>
          </c:val>
          <c:extLst>
            <c:ext xmlns:c16="http://schemas.microsoft.com/office/drawing/2014/chart" uri="{C3380CC4-5D6E-409C-BE32-E72D297353CC}">
              <c16:uniqueId val="{00000000-04FF-406D-8727-269FC140BC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04FF-406D-8727-269FC140BC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4367.37</c:v>
                </c:pt>
                <c:pt idx="1">
                  <c:v>3087.64</c:v>
                </c:pt>
                <c:pt idx="2">
                  <c:v>3354.43</c:v>
                </c:pt>
                <c:pt idx="3">
                  <c:v>3363.97</c:v>
                </c:pt>
                <c:pt idx="4">
                  <c:v>3993.73</c:v>
                </c:pt>
              </c:numCache>
            </c:numRef>
          </c:val>
          <c:extLst>
            <c:ext xmlns:c16="http://schemas.microsoft.com/office/drawing/2014/chart" uri="{C3380CC4-5D6E-409C-BE32-E72D297353CC}">
              <c16:uniqueId val="{00000000-6CCD-44BB-9BF9-D0E2FC10AF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6CCD-44BB-9BF9-D0E2FC10AF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5.66</c:v>
                </c:pt>
                <c:pt idx="1">
                  <c:v>8.5299999999999994</c:v>
                </c:pt>
                <c:pt idx="2">
                  <c:v>10.82</c:v>
                </c:pt>
                <c:pt idx="3">
                  <c:v>10.24</c:v>
                </c:pt>
                <c:pt idx="4">
                  <c:v>7.96</c:v>
                </c:pt>
              </c:numCache>
            </c:numRef>
          </c:val>
          <c:extLst>
            <c:ext xmlns:c16="http://schemas.microsoft.com/office/drawing/2014/chart" uri="{C3380CC4-5D6E-409C-BE32-E72D297353CC}">
              <c16:uniqueId val="{00000000-FB67-4ECB-8D47-2DB7099043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FB67-4ECB-8D47-2DB7099043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3731.58</c:v>
                </c:pt>
                <c:pt idx="1">
                  <c:v>3138.54</c:v>
                </c:pt>
                <c:pt idx="2">
                  <c:v>2036.46</c:v>
                </c:pt>
                <c:pt idx="3">
                  <c:v>2384.9499999999998</c:v>
                </c:pt>
                <c:pt idx="4">
                  <c:v>2705.13</c:v>
                </c:pt>
              </c:numCache>
            </c:numRef>
          </c:val>
          <c:extLst>
            <c:ext xmlns:c16="http://schemas.microsoft.com/office/drawing/2014/chart" uri="{C3380CC4-5D6E-409C-BE32-E72D297353CC}">
              <c16:uniqueId val="{00000000-1C6E-455A-A768-65E962C63F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1C6E-455A-A768-65E962C63F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907593</v>
      </c>
      <c r="AM8" s="54"/>
      <c r="AN8" s="54"/>
      <c r="AO8" s="54"/>
      <c r="AP8" s="54"/>
      <c r="AQ8" s="54"/>
      <c r="AR8" s="54"/>
      <c r="AS8" s="54"/>
      <c r="AT8" s="53">
        <f>データ!T6</f>
        <v>11637.52</v>
      </c>
      <c r="AU8" s="53"/>
      <c r="AV8" s="53"/>
      <c r="AW8" s="53"/>
      <c r="AX8" s="53"/>
      <c r="AY8" s="53"/>
      <c r="AZ8" s="53"/>
      <c r="BA8" s="53"/>
      <c r="BB8" s="53">
        <f>データ!U6</f>
        <v>77.989999999999995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79.23</v>
      </c>
      <c r="J10" s="53"/>
      <c r="K10" s="53"/>
      <c r="L10" s="53"/>
      <c r="M10" s="53"/>
      <c r="N10" s="53"/>
      <c r="O10" s="53"/>
      <c r="P10" s="53">
        <f>データ!P6</f>
        <v>2.08</v>
      </c>
      <c r="Q10" s="53"/>
      <c r="R10" s="53"/>
      <c r="S10" s="53"/>
      <c r="T10" s="53"/>
      <c r="U10" s="53"/>
      <c r="V10" s="53"/>
      <c r="W10" s="53">
        <f>データ!Q6</f>
        <v>68.430000000000007</v>
      </c>
      <c r="X10" s="53"/>
      <c r="Y10" s="53"/>
      <c r="Z10" s="53"/>
      <c r="AA10" s="53"/>
      <c r="AB10" s="53"/>
      <c r="AC10" s="53"/>
      <c r="AD10" s="54">
        <f>データ!R6</f>
        <v>2200</v>
      </c>
      <c r="AE10" s="54"/>
      <c r="AF10" s="54"/>
      <c r="AG10" s="54"/>
      <c r="AH10" s="54"/>
      <c r="AI10" s="54"/>
      <c r="AJ10" s="54"/>
      <c r="AK10" s="2"/>
      <c r="AL10" s="54">
        <f>データ!V6</f>
        <v>91</v>
      </c>
      <c r="AM10" s="54"/>
      <c r="AN10" s="54"/>
      <c r="AO10" s="54"/>
      <c r="AP10" s="54"/>
      <c r="AQ10" s="54"/>
      <c r="AR10" s="54"/>
      <c r="AS10" s="54"/>
      <c r="AT10" s="53">
        <f>データ!W6</f>
        <v>0.54</v>
      </c>
      <c r="AU10" s="53"/>
      <c r="AV10" s="53"/>
      <c r="AW10" s="53"/>
      <c r="AX10" s="53"/>
      <c r="AY10" s="53"/>
      <c r="AZ10" s="53"/>
      <c r="BA10" s="53"/>
      <c r="BB10" s="53">
        <f>データ!X6</f>
        <v>168.52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VLxPg0RZ/nMN/UxXIfRbGdU27/he1CpSFxG7NPgY9EHHzCpf/syLbp5NgN3RFJEgbzeDKut9l9vxRtT0QTGng==" saltValue="jKGSh2wSm4gUPwXD/kqB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50008</v>
      </c>
      <c r="D6" s="19">
        <f t="shared" si="3"/>
        <v>46</v>
      </c>
      <c r="E6" s="19">
        <f t="shared" si="3"/>
        <v>17</v>
      </c>
      <c r="F6" s="19">
        <f t="shared" si="3"/>
        <v>4</v>
      </c>
      <c r="G6" s="19">
        <f t="shared" si="3"/>
        <v>0</v>
      </c>
      <c r="H6" s="19" t="str">
        <f t="shared" si="3"/>
        <v>秋田県</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79.23</v>
      </c>
      <c r="P6" s="20">
        <f t="shared" si="3"/>
        <v>2.08</v>
      </c>
      <c r="Q6" s="20">
        <f t="shared" si="3"/>
        <v>68.430000000000007</v>
      </c>
      <c r="R6" s="20">
        <f t="shared" si="3"/>
        <v>2200</v>
      </c>
      <c r="S6" s="20">
        <f t="shared" si="3"/>
        <v>907593</v>
      </c>
      <c r="T6" s="20">
        <f t="shared" si="3"/>
        <v>11637.52</v>
      </c>
      <c r="U6" s="20">
        <f t="shared" si="3"/>
        <v>77.989999999999995</v>
      </c>
      <c r="V6" s="20">
        <f t="shared" si="3"/>
        <v>91</v>
      </c>
      <c r="W6" s="20">
        <f t="shared" si="3"/>
        <v>0.54</v>
      </c>
      <c r="X6" s="20">
        <f t="shared" si="3"/>
        <v>168.52</v>
      </c>
      <c r="Y6" s="21">
        <f>IF(Y7="",NA(),Y7)</f>
        <v>109.26</v>
      </c>
      <c r="Z6" s="21">
        <f t="shared" ref="Z6:AH6" si="4">IF(Z7="",NA(),Z7)</f>
        <v>112.49</v>
      </c>
      <c r="AA6" s="21">
        <f t="shared" si="4"/>
        <v>106.81</v>
      </c>
      <c r="AB6" s="21">
        <f t="shared" si="4"/>
        <v>122.61</v>
      </c>
      <c r="AC6" s="21">
        <f t="shared" si="4"/>
        <v>113.21</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94.35</v>
      </c>
      <c r="AV6" s="21">
        <f t="shared" ref="AV6:BD6" si="6">IF(AV7="",NA(),AV7)</f>
        <v>112.43</v>
      </c>
      <c r="AW6" s="21">
        <f t="shared" si="6"/>
        <v>157.30000000000001</v>
      </c>
      <c r="AX6" s="21">
        <f t="shared" si="6"/>
        <v>311.95999999999998</v>
      </c>
      <c r="AY6" s="21">
        <f t="shared" si="6"/>
        <v>317.66000000000003</v>
      </c>
      <c r="AZ6" s="21">
        <f t="shared" si="6"/>
        <v>44.24</v>
      </c>
      <c r="BA6" s="21">
        <f t="shared" si="6"/>
        <v>44.35</v>
      </c>
      <c r="BB6" s="21">
        <f t="shared" si="6"/>
        <v>41.51</v>
      </c>
      <c r="BC6" s="21">
        <f t="shared" si="6"/>
        <v>45.01</v>
      </c>
      <c r="BD6" s="21">
        <f t="shared" si="6"/>
        <v>46.37</v>
      </c>
      <c r="BE6" s="20" t="str">
        <f>IF(BE7="","",IF(BE7="-","【-】","【"&amp;SUBSTITUTE(TEXT(BE7,"#,##0.00"),"-","△")&amp;"】"))</f>
        <v>【50.90】</v>
      </c>
      <c r="BF6" s="21">
        <f>IF(BF7="",NA(),BF7)</f>
        <v>4367.37</v>
      </c>
      <c r="BG6" s="21">
        <f t="shared" ref="BG6:BO6" si="7">IF(BG7="",NA(),BG7)</f>
        <v>3087.64</v>
      </c>
      <c r="BH6" s="21">
        <f t="shared" si="7"/>
        <v>3354.43</v>
      </c>
      <c r="BI6" s="21">
        <f t="shared" si="7"/>
        <v>3363.97</v>
      </c>
      <c r="BJ6" s="21">
        <f t="shared" si="7"/>
        <v>3993.73</v>
      </c>
      <c r="BK6" s="21">
        <f t="shared" si="7"/>
        <v>1258.43</v>
      </c>
      <c r="BL6" s="21">
        <f t="shared" si="7"/>
        <v>1283.69</v>
      </c>
      <c r="BM6" s="21">
        <f t="shared" si="7"/>
        <v>1160.22</v>
      </c>
      <c r="BN6" s="21">
        <f t="shared" si="7"/>
        <v>1141.98</v>
      </c>
      <c r="BO6" s="21">
        <f t="shared" si="7"/>
        <v>1062.58</v>
      </c>
      <c r="BP6" s="20" t="str">
        <f>IF(BP7="","",IF(BP7="-","【-】","【"&amp;SUBSTITUTE(TEXT(BP7,"#,##0.00"),"-","△")&amp;"】"))</f>
        <v>【1,099.15】</v>
      </c>
      <c r="BQ6" s="21">
        <f>IF(BQ7="",NA(),BQ7)</f>
        <v>5.66</v>
      </c>
      <c r="BR6" s="21">
        <f t="shared" ref="BR6:BZ6" si="8">IF(BR7="",NA(),BR7)</f>
        <v>8.5299999999999994</v>
      </c>
      <c r="BS6" s="21">
        <f t="shared" si="8"/>
        <v>10.82</v>
      </c>
      <c r="BT6" s="21">
        <f t="shared" si="8"/>
        <v>10.24</v>
      </c>
      <c r="BU6" s="21">
        <f t="shared" si="8"/>
        <v>7.96</v>
      </c>
      <c r="BV6" s="21">
        <f t="shared" si="8"/>
        <v>73.36</v>
      </c>
      <c r="BW6" s="21">
        <f t="shared" si="8"/>
        <v>82.53</v>
      </c>
      <c r="BX6" s="21">
        <f t="shared" si="8"/>
        <v>81.81</v>
      </c>
      <c r="BY6" s="21">
        <f t="shared" si="8"/>
        <v>82.27</v>
      </c>
      <c r="BZ6" s="21">
        <f t="shared" si="8"/>
        <v>80.36</v>
      </c>
      <c r="CA6" s="20" t="str">
        <f>IF(CA7="","",IF(CA7="-","【-】","【"&amp;SUBSTITUTE(TEXT(CA7,"#,##0.00"),"-","△")&amp;"】"))</f>
        <v>【72.92】</v>
      </c>
      <c r="CB6" s="21">
        <f>IF(CB7="",NA(),CB7)</f>
        <v>3731.58</v>
      </c>
      <c r="CC6" s="21">
        <f t="shared" ref="CC6:CK6" si="9">IF(CC7="",NA(),CC7)</f>
        <v>3138.54</v>
      </c>
      <c r="CD6" s="21">
        <f t="shared" si="9"/>
        <v>2036.46</v>
      </c>
      <c r="CE6" s="21">
        <f t="shared" si="9"/>
        <v>2384.9499999999998</v>
      </c>
      <c r="CF6" s="21">
        <f t="shared" si="9"/>
        <v>2705.13</v>
      </c>
      <c r="CG6" s="21">
        <f t="shared" si="9"/>
        <v>224.88</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44.24</v>
      </c>
      <c r="CT6" s="21">
        <f t="shared" si="10"/>
        <v>45.3</v>
      </c>
      <c r="CU6" s="21">
        <f t="shared" si="10"/>
        <v>45.6</v>
      </c>
      <c r="CV6" s="21">
        <f t="shared" si="10"/>
        <v>44.79</v>
      </c>
      <c r="CW6" s="20" t="str">
        <f>IF(CW7="","",IF(CW7="-","【-】","【"&amp;SUBSTITUTE(TEXT(CW7,"#,##0.00"),"-","△")&amp;"】"))</f>
        <v>【43.17】</v>
      </c>
      <c r="CX6" s="21">
        <f>IF(CX7="",NA(),CX7)</f>
        <v>94.44</v>
      </c>
      <c r="CY6" s="21">
        <f t="shared" ref="CY6:DG6" si="11">IF(CY7="",NA(),CY7)</f>
        <v>94.44</v>
      </c>
      <c r="CZ6" s="21">
        <f t="shared" si="11"/>
        <v>94.44</v>
      </c>
      <c r="DA6" s="21">
        <f t="shared" si="11"/>
        <v>94.62</v>
      </c>
      <c r="DB6" s="21">
        <f t="shared" si="11"/>
        <v>90.11</v>
      </c>
      <c r="DC6" s="21">
        <f t="shared" si="11"/>
        <v>84.19</v>
      </c>
      <c r="DD6" s="21">
        <f t="shared" si="11"/>
        <v>88.15</v>
      </c>
      <c r="DE6" s="21">
        <f t="shared" si="11"/>
        <v>88.37</v>
      </c>
      <c r="DF6" s="21">
        <f t="shared" si="11"/>
        <v>88.66</v>
      </c>
      <c r="DG6" s="21">
        <f t="shared" si="11"/>
        <v>88.68</v>
      </c>
      <c r="DH6" s="20" t="str">
        <f>IF(DH7="","",IF(DH7="-","【-】","【"&amp;SUBSTITUTE(TEXT(DH7,"#,##0.00"),"-","△")&amp;"】"))</f>
        <v>【86.31】</v>
      </c>
      <c r="DI6" s="21">
        <f>IF(DI7="",NA(),DI7)</f>
        <v>3.92</v>
      </c>
      <c r="DJ6" s="21">
        <f t="shared" ref="DJ6:DR6" si="12">IF(DJ7="",NA(),DJ7)</f>
        <v>7.8</v>
      </c>
      <c r="DK6" s="21">
        <f t="shared" si="12"/>
        <v>14.47</v>
      </c>
      <c r="DL6" s="21">
        <f t="shared" si="12"/>
        <v>13.38</v>
      </c>
      <c r="DM6" s="21">
        <f t="shared" si="12"/>
        <v>16.71</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1">
        <f t="shared" ref="EF6:EN6" si="14">IF(EF7="",NA(),EF7)</f>
        <v>0.31</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50008</v>
      </c>
      <c r="D7" s="23">
        <v>46</v>
      </c>
      <c r="E7" s="23">
        <v>17</v>
      </c>
      <c r="F7" s="23">
        <v>4</v>
      </c>
      <c r="G7" s="23">
        <v>0</v>
      </c>
      <c r="H7" s="23" t="s">
        <v>96</v>
      </c>
      <c r="I7" s="23" t="s">
        <v>97</v>
      </c>
      <c r="J7" s="23" t="s">
        <v>98</v>
      </c>
      <c r="K7" s="23" t="s">
        <v>99</v>
      </c>
      <c r="L7" s="23" t="s">
        <v>100</v>
      </c>
      <c r="M7" s="23" t="s">
        <v>101</v>
      </c>
      <c r="N7" s="24" t="s">
        <v>102</v>
      </c>
      <c r="O7" s="24">
        <v>79.23</v>
      </c>
      <c r="P7" s="24">
        <v>2.08</v>
      </c>
      <c r="Q7" s="24">
        <v>68.430000000000007</v>
      </c>
      <c r="R7" s="24">
        <v>2200</v>
      </c>
      <c r="S7" s="24">
        <v>907593</v>
      </c>
      <c r="T7" s="24">
        <v>11637.52</v>
      </c>
      <c r="U7" s="24">
        <v>77.989999999999995</v>
      </c>
      <c r="V7" s="24">
        <v>91</v>
      </c>
      <c r="W7" s="24">
        <v>0.54</v>
      </c>
      <c r="X7" s="24">
        <v>168.52</v>
      </c>
      <c r="Y7" s="24">
        <v>109.26</v>
      </c>
      <c r="Z7" s="24">
        <v>112.49</v>
      </c>
      <c r="AA7" s="24">
        <v>106.81</v>
      </c>
      <c r="AB7" s="24">
        <v>122.61</v>
      </c>
      <c r="AC7" s="24">
        <v>113.21</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94.35</v>
      </c>
      <c r="AV7" s="24">
        <v>112.43</v>
      </c>
      <c r="AW7" s="24">
        <v>157.30000000000001</v>
      </c>
      <c r="AX7" s="24">
        <v>311.95999999999998</v>
      </c>
      <c r="AY7" s="24">
        <v>317.66000000000003</v>
      </c>
      <c r="AZ7" s="24">
        <v>44.24</v>
      </c>
      <c r="BA7" s="24">
        <v>44.35</v>
      </c>
      <c r="BB7" s="24">
        <v>41.51</v>
      </c>
      <c r="BC7" s="24">
        <v>45.01</v>
      </c>
      <c r="BD7" s="24">
        <v>46.37</v>
      </c>
      <c r="BE7" s="24">
        <v>50.9</v>
      </c>
      <c r="BF7" s="24">
        <v>4367.37</v>
      </c>
      <c r="BG7" s="24">
        <v>3087.64</v>
      </c>
      <c r="BH7" s="24">
        <v>3354.43</v>
      </c>
      <c r="BI7" s="24">
        <v>3363.97</v>
      </c>
      <c r="BJ7" s="24">
        <v>3993.73</v>
      </c>
      <c r="BK7" s="24">
        <v>1258.43</v>
      </c>
      <c r="BL7" s="24">
        <v>1283.69</v>
      </c>
      <c r="BM7" s="24">
        <v>1160.22</v>
      </c>
      <c r="BN7" s="24">
        <v>1141.98</v>
      </c>
      <c r="BO7" s="24">
        <v>1062.58</v>
      </c>
      <c r="BP7" s="24">
        <v>1099.1500000000001</v>
      </c>
      <c r="BQ7" s="24">
        <v>5.66</v>
      </c>
      <c r="BR7" s="24">
        <v>8.5299999999999994</v>
      </c>
      <c r="BS7" s="24">
        <v>10.82</v>
      </c>
      <c r="BT7" s="24">
        <v>10.24</v>
      </c>
      <c r="BU7" s="24">
        <v>7.96</v>
      </c>
      <c r="BV7" s="24">
        <v>73.36</v>
      </c>
      <c r="BW7" s="24">
        <v>82.53</v>
      </c>
      <c r="BX7" s="24">
        <v>81.81</v>
      </c>
      <c r="BY7" s="24">
        <v>82.27</v>
      </c>
      <c r="BZ7" s="24">
        <v>80.36</v>
      </c>
      <c r="CA7" s="24">
        <v>72.92</v>
      </c>
      <c r="CB7" s="24">
        <v>3731.58</v>
      </c>
      <c r="CC7" s="24">
        <v>3138.54</v>
      </c>
      <c r="CD7" s="24">
        <v>2036.46</v>
      </c>
      <c r="CE7" s="24">
        <v>2384.9499999999998</v>
      </c>
      <c r="CF7" s="24">
        <v>2705.13</v>
      </c>
      <c r="CG7" s="24">
        <v>224.88</v>
      </c>
      <c r="CH7" s="24">
        <v>190.48</v>
      </c>
      <c r="CI7" s="24">
        <v>193.59</v>
      </c>
      <c r="CJ7" s="24">
        <v>194.42</v>
      </c>
      <c r="CK7" s="24">
        <v>201.33</v>
      </c>
      <c r="CL7" s="24">
        <v>225.78</v>
      </c>
      <c r="CM7" s="24" t="s">
        <v>102</v>
      </c>
      <c r="CN7" s="24" t="s">
        <v>102</v>
      </c>
      <c r="CO7" s="24" t="s">
        <v>102</v>
      </c>
      <c r="CP7" s="24" t="s">
        <v>102</v>
      </c>
      <c r="CQ7" s="24" t="s">
        <v>102</v>
      </c>
      <c r="CR7" s="24">
        <v>42.4</v>
      </c>
      <c r="CS7" s="24">
        <v>44.24</v>
      </c>
      <c r="CT7" s="24">
        <v>45.3</v>
      </c>
      <c r="CU7" s="24">
        <v>45.6</v>
      </c>
      <c r="CV7" s="24">
        <v>44.79</v>
      </c>
      <c r="CW7" s="24">
        <v>43.17</v>
      </c>
      <c r="CX7" s="24">
        <v>94.44</v>
      </c>
      <c r="CY7" s="24">
        <v>94.44</v>
      </c>
      <c r="CZ7" s="24">
        <v>94.44</v>
      </c>
      <c r="DA7" s="24">
        <v>94.62</v>
      </c>
      <c r="DB7" s="24">
        <v>90.11</v>
      </c>
      <c r="DC7" s="24">
        <v>84.19</v>
      </c>
      <c r="DD7" s="24">
        <v>88.15</v>
      </c>
      <c r="DE7" s="24">
        <v>88.37</v>
      </c>
      <c r="DF7" s="24">
        <v>88.66</v>
      </c>
      <c r="DG7" s="24">
        <v>88.68</v>
      </c>
      <c r="DH7" s="24">
        <v>86.31</v>
      </c>
      <c r="DI7" s="24">
        <v>3.92</v>
      </c>
      <c r="DJ7" s="24">
        <v>7.8</v>
      </c>
      <c r="DK7" s="24">
        <v>14.47</v>
      </c>
      <c r="DL7" s="24">
        <v>13.38</v>
      </c>
      <c r="DM7" s="24">
        <v>16.71</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0.31</v>
      </c>
      <c r="EG7" s="24">
        <v>0</v>
      </c>
      <c r="EH7" s="24">
        <v>0</v>
      </c>
      <c r="EI7" s="24">
        <v>0</v>
      </c>
      <c r="EJ7" s="24">
        <v>0.39</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686E037-C07A-4483-913B-AE273012276C}"/>
</file>

<file path=customXml/itemProps2.xml><?xml version="1.0" encoding="utf-8"?>
<ds:datastoreItem xmlns:ds="http://schemas.openxmlformats.org/officeDocument/2006/customXml" ds:itemID="{7EE22000-CBC5-4468-826E-E05661FAE849}"/>
</file>

<file path=customXml/itemProps3.xml><?xml version="1.0" encoding="utf-8"?>
<ds:datastoreItem xmlns:ds="http://schemas.openxmlformats.org/officeDocument/2006/customXml" ds:itemID="{69C85A7A-8571-406E-BF16-6F8D3FAF43C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2025-12-23T06:08:58Z</dcterms:created>
  <dcterms:modified xsi:type="dcterms:W3CDTF">2026-01-27T07:25:39Z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