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assomu\common-somu\05 財務担当\16 各種調査・照会\R7年度\財政課\20260129_公営企業に係る経営比較分析表（令和６年度決算）の分析・公表について\03 提出\"/>
    </mc:Choice>
  </mc:AlternateContent>
  <xr:revisionPtr revIDLastSave="0" documentId="13_ncr:1_{441D9EDB-1F38-4733-A8C3-04ED0B7E6970}" xr6:coauthVersionLast="47" xr6:coauthVersionMax="47" xr10:uidLastSave="{00000000-0000-0000-0000-000000000000}"/>
  <workbookProtection workbookAlgorithmName="SHA-512" workbookHashValue="W2uclz38e3C1AGfo/pQhPlbYVnB+fGhzYTB+nhRfJssq9GYIETLARRhPIg+soicyhMf7zKTriJI0f/GXsKZ6HQ==" workbookSaltValue="YxInaN/v8yoErF8D1LWz4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<sst xmlns="http://schemas.openxmlformats.org/spreadsheetml/2006/main" count="228" uniqueCount="113">
  <si>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</si>
  <si>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</si>
  <si>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</si>
  <si>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</si>
  <si>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</si>
  <si>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</si>
  <si>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</si>
  <si>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</si>
  <si>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</si>
  <si>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</si>
  <si>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</si>
  <si>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</si>
  <si>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</si>
  <si>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</si>
  <si>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</si>
  <si>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</si>
  <si>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</si>
  <si>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</si>
  <si>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</si>
  <si>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</si>
  <si>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</si>
  <si>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</si>
  <si>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</si>
  <si>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</si>
  <si>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</si>
  <si>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</si>
  <si>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</si>
  <si>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</si>
  <si>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</si>
  <si>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</si>
  <si>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</si>
  <si>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</si>
  <si>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</si>
  <si>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</si>
  <si>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</si>
  <si>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</si>
  <si>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</si>
  <si>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</si>
  <si>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</si>
  <si>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</si>
  <si>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</si>
  <si>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</si>
  <si>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</si>
  <si>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</si>
  <si>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</si>
  <si>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</si>
  <si>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</si>
  <si>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</si>
  <si>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</si>
  <si>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</si>
  <si>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</si>
  <si>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</si>
  <si>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</si>
  <si>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</si>
  <si>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</si>
  <si>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</si>
  <si>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</si>
  <si>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</si>
  <si>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</si>
  <si>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</si>
  <si>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</si>
  <si>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</si>
  <si>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</si>
  <si>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</si>
  <si>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</si>
  <si>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</si>
  <si>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</si>
  <si>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</si>
  <si>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</si>
  <si>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</si>
  <si>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</si>
  <si>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</si>
  <si>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</si>
  <si>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</si>
  <si>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</si>
  <si>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</si>
  <si>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</si>
  <si>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</si>
  <si>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</si>
  <si>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</si>
  <si>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</si>
  <si>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</si>
  <si>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</si>
  <si>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</si>
  <si>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</si>
  <si>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</si>
  <si>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</si>
  <si>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</si>
  <si>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</si>
  <si>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</si>
  <si>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</si>
  <si>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</si>
  <si>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</si>
  <si>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</si>
  <si>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</si>
  <si>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</si>
  <si>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</si>
  <si>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</si>
  <si>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</si>
  <si>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</si>
  <si>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</si>
  <si>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</si>
  <si>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</si>
  <si>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</si>
  <si>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</si>
  <si>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</si>
  <si>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</si>
  <si>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</si>
  <si>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</si>
  <si>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</si>
  <si>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30年度に行った水道料金の引下げに伴い収益は減少傾向にあるものの、「経常収支比率」及び「料金回収率」は100％を上回る良好な数値となっている。「企業債残高対給水収益比率」や「給水原価」も良好な数値となっており、累積欠損金も生じていない。
　また、毎年の純利益により内部留保資金の充実を図っており、流動性も維持されている。今後の管路を含む施設設備の大規模な更新等に備え、引き続き内部留保資金の確保を図る必要がある。
　一方、「施設利用率」は、人口減少や節水機器の普及等による配水量の減少に伴い、平均値を下回っている。
　今後も配水量の減少が見込まれることを踏まえ、受水団体と課題を共有しながら、連携等による効率的な運営を推進していく必要がある。</t>
    <phoneticPr fontId="4"/>
  </si>
  <si>
    <t>　一部の管路について耐用年数を経過したものの、「有形固定資産減価償却率」は平均値に比べて低い水準にある。
　今後、耐用年数に達し更新時期を迎える管路等が増加する将来に備え、内部留保資金を確保し、計画的な設備更新や長寿命化対策を図っていく必要がある。</t>
    <phoneticPr fontId="4"/>
  </si>
  <si>
    <t>　現在は、経営の健全性が維持されているが、耐用年数を経過した管路が増えてきているため、今後の施設設備の大規模な更新等に備え、効率的な経営により利益を確保し、内部留保資金を充実させていく必要がある。
　また、将来の水需要を見通し、適切な規模での計画的な設備更新が必要となる。
　引き続き「山形県企業局経営戦略」に基づき、中長期的な視野による計画的な事業運営に取り組んでいく。</t>
    <rPh sb="21" eb="25">
      <t>タイヨウネンスウ</t>
    </rPh>
    <rPh sb="26" eb="28">
      <t>ケイカ</t>
    </rPh>
    <rPh sb="30" eb="32">
      <t>カンロ</t>
    </rPh>
    <rPh sb="33" eb="34">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</si>
</sst>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0.02</c:v>
                </c:pt>
                <c:pt idx="1">
                  <c:v>0.02</c:v>
                </c:pt>
                <c:pt idx="2" formatCode="#,##0.00;&quot;△&quot;#,##0.00">
                  <c:v>0</c:v>
                </c:pt>
                <c:pt idx="3">
                  <c:v>1.37</c:v>
                </c:pt>
                <c:pt idx="4">
                  <c:v>0.66</c:v>
                </c:pt>
              </c:numCache>
            </c:numRef>
          </c:val>
          <c:extLst>
            <c:ext xmlns:c16="http://schemas.microsoft.com/office/drawing/2014/chart" uri="{C3380CC4-5D6E-409C-BE32-E72D297353CC}">
              <c16:uniqueId val="{00000000-6AB6-406E-BA2A-0F61281EFD5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6AB6-406E-BA2A-0F61281EFD5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58.82</c:v>
                </c:pt>
                <c:pt idx="1">
                  <c:v>58.02</c:v>
                </c:pt>
                <c:pt idx="2">
                  <c:v>57.31</c:v>
                </c:pt>
                <c:pt idx="3">
                  <c:v>56.79</c:v>
                </c:pt>
                <c:pt idx="4">
                  <c:v>56.86</c:v>
                </c:pt>
              </c:numCache>
            </c:numRef>
          </c:val>
          <c:extLst>
            <c:ext xmlns:c16="http://schemas.microsoft.com/office/drawing/2014/chart" uri="{C3380CC4-5D6E-409C-BE32-E72D297353CC}">
              <c16:uniqueId val="{00000000-B1C9-40A3-AD4B-8EAE42F090F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B1C9-40A3-AD4B-8EAE42F090F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4A8-4DAB-B8F0-EB1B3CA329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14A8-4DAB-B8F0-EB1B3CA329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115.65</c:v>
                </c:pt>
                <c:pt idx="1">
                  <c:v>115.98</c:v>
                </c:pt>
                <c:pt idx="2">
                  <c:v>113.11</c:v>
                </c:pt>
                <c:pt idx="3">
                  <c:v>113.6</c:v>
                </c:pt>
                <c:pt idx="4">
                  <c:v>108.19</c:v>
                </c:pt>
              </c:numCache>
            </c:numRef>
          </c:val>
          <c:extLst>
            <c:ext xmlns:c16="http://schemas.microsoft.com/office/drawing/2014/chart" uri="{C3380CC4-5D6E-409C-BE32-E72D297353CC}">
              <c16:uniqueId val="{00000000-3161-41F0-ABF2-441B9B0FE08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3161-41F0-ABF2-441B9B0FE08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54.38</c:v>
                </c:pt>
                <c:pt idx="1">
                  <c:v>56.1</c:v>
                </c:pt>
                <c:pt idx="2">
                  <c:v>57.78</c:v>
                </c:pt>
                <c:pt idx="3">
                  <c:v>58.96</c:v>
                </c:pt>
                <c:pt idx="4">
                  <c:v>60.08</c:v>
                </c:pt>
              </c:numCache>
            </c:numRef>
          </c:val>
          <c:extLst>
            <c:ext xmlns:c16="http://schemas.microsoft.com/office/drawing/2014/chart" uri="{C3380CC4-5D6E-409C-BE32-E72D297353CC}">
              <c16:uniqueId val="{00000000-BAE7-4F44-9BD8-ED35C3B7BA4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BAE7-4F44-9BD8-ED35C3B7BA4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18.77</c:v>
                </c:pt>
                <c:pt idx="4" formatCode="#,##0.00;&quot;△&quot;#,##0.00;&quot;-&quot;">
                  <c:v>56.37</c:v>
                </c:pt>
              </c:numCache>
            </c:numRef>
          </c:val>
          <c:extLst>
            <c:ext xmlns:c16="http://schemas.microsoft.com/office/drawing/2014/chart" uri="{C3380CC4-5D6E-409C-BE32-E72D297353CC}">
              <c16:uniqueId val="{00000000-0D18-4845-8336-13F1EBB3DD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0D18-4845-8336-13F1EBB3DD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A8-4757-9316-F4B4FEBC4F5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4EA8-4757-9316-F4B4FEBC4F5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1225.54</c:v>
                </c:pt>
                <c:pt idx="1">
                  <c:v>1259.5</c:v>
                </c:pt>
                <c:pt idx="2">
                  <c:v>1179.25</c:v>
                </c:pt>
                <c:pt idx="3">
                  <c:v>1065.29</c:v>
                </c:pt>
                <c:pt idx="4">
                  <c:v>1152.29</c:v>
                </c:pt>
              </c:numCache>
            </c:numRef>
          </c:val>
          <c:extLst>
            <c:ext xmlns:c16="http://schemas.microsoft.com/office/drawing/2014/chart" uri="{C3380CC4-5D6E-409C-BE32-E72D297353CC}">
              <c16:uniqueId val="{00000000-A35D-4D38-95E7-BD09241472F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A35D-4D38-95E7-BD09241472F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136.78</c:v>
                </c:pt>
                <c:pt idx="1">
                  <c:v>115.93</c:v>
                </c:pt>
                <c:pt idx="2">
                  <c:v>95.91</c:v>
                </c:pt>
                <c:pt idx="3">
                  <c:v>77.290000000000006</c:v>
                </c:pt>
                <c:pt idx="4">
                  <c:v>60.91</c:v>
                </c:pt>
              </c:numCache>
            </c:numRef>
          </c:val>
          <c:extLst>
            <c:ext xmlns:c16="http://schemas.microsoft.com/office/drawing/2014/chart" uri="{C3380CC4-5D6E-409C-BE32-E72D297353CC}">
              <c16:uniqueId val="{00000000-2406-441B-B2D9-A0C4AA058CF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2406-441B-B2D9-A0C4AA058CF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114.11</c:v>
                </c:pt>
                <c:pt idx="1">
                  <c:v>113.84</c:v>
                </c:pt>
                <c:pt idx="2">
                  <c:v>109.31</c:v>
                </c:pt>
                <c:pt idx="3">
                  <c:v>113.14</c:v>
                </c:pt>
                <c:pt idx="4">
                  <c:v>104.34</c:v>
                </c:pt>
              </c:numCache>
            </c:numRef>
          </c:val>
          <c:extLst>
            <c:ext xmlns:c16="http://schemas.microsoft.com/office/drawing/2014/chart" uri="{C3380CC4-5D6E-409C-BE32-E72D297353CC}">
              <c16:uniqueId val="{00000000-DD00-4B90-A0EC-B2AFBFBAC96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DD00-4B90-A0EC-B2AFBFBAC96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60.48</c:v>
                </c:pt>
                <c:pt idx="1">
                  <c:v>61.29</c:v>
                </c:pt>
                <c:pt idx="2">
                  <c:v>64.55</c:v>
                </c:pt>
                <c:pt idx="3">
                  <c:v>62.84</c:v>
                </c:pt>
                <c:pt idx="4">
                  <c:v>68.040000000000006</c:v>
                </c:pt>
              </c:numCache>
            </c:numRef>
          </c:val>
          <c:extLst>
            <c:ext xmlns:c16="http://schemas.microsoft.com/office/drawing/2014/chart" uri="{C3380CC4-5D6E-409C-BE32-E72D297353CC}">
              <c16:uniqueId val="{00000000-6B46-41E3-9402-68789FA27CD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6B46-41E3-9402-68789FA27CD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山形県</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自治体職員</v>
      </c>
      <c r="AE8" s="74"/>
      <c r="AF8" s="74"/>
      <c r="AG8" s="74"/>
      <c r="AH8" s="74"/>
      <c r="AI8" s="74"/>
      <c r="AJ8" s="74"/>
      <c r="AK8" s="2"/>
      <c r="AL8" s="65">
        <f>データ!$R$6</f>
        <v>1012355</v>
      </c>
      <c r="AM8" s="65"/>
      <c r="AN8" s="65"/>
      <c r="AO8" s="65"/>
      <c r="AP8" s="65"/>
      <c r="AQ8" s="65"/>
      <c r="AR8" s="65"/>
      <c r="AS8" s="65"/>
      <c r="AT8" s="36">
        <f>データ!$S$6</f>
        <v>9323.15</v>
      </c>
      <c r="AU8" s="37"/>
      <c r="AV8" s="37"/>
      <c r="AW8" s="37"/>
      <c r="AX8" s="37"/>
      <c r="AY8" s="37"/>
      <c r="AZ8" s="37"/>
      <c r="BA8" s="37"/>
      <c r="BB8" s="54">
        <f>データ!$T$6</f>
        <v>108.59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95.84</v>
      </c>
      <c r="J10" s="37"/>
      <c r="K10" s="37"/>
      <c r="L10" s="37"/>
      <c r="M10" s="37"/>
      <c r="N10" s="37"/>
      <c r="O10" s="64"/>
      <c r="P10" s="54">
        <f>データ!$P$6</f>
        <v>98.96</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905388</v>
      </c>
      <c r="AM10" s="65"/>
      <c r="AN10" s="65"/>
      <c r="AO10" s="65"/>
      <c r="AP10" s="65"/>
      <c r="AQ10" s="65"/>
      <c r="AR10" s="65"/>
      <c r="AS10" s="65"/>
      <c r="AT10" s="36">
        <f>データ!$V$6</f>
        <v>1928.08</v>
      </c>
      <c r="AU10" s="37"/>
      <c r="AV10" s="37"/>
      <c r="AW10" s="37"/>
      <c r="AX10" s="37"/>
      <c r="AY10" s="37"/>
      <c r="AZ10" s="37"/>
      <c r="BA10" s="37"/>
      <c r="BB10" s="54">
        <f>データ!$W$6</f>
        <v>469.58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epqyLUTxnaa7hx6dqA7fkKO64Ok187inQa/0cim/0GxzlUXBoLabXEHG78zZKheucoq8EXLOA1N/IdJqwN3hQ==" saltValue="ALnhJILU2iy+JZv0rDjvQ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60003</v>
      </c>
      <c r="D6" s="20">
        <f t="shared" si="3"/>
        <v>46</v>
      </c>
      <c r="E6" s="20">
        <f t="shared" si="3"/>
        <v>1</v>
      </c>
      <c r="F6" s="20">
        <f t="shared" si="3"/>
        <v>0</v>
      </c>
      <c r="G6" s="20">
        <f t="shared" si="3"/>
        <v>2</v>
      </c>
      <c r="H6" s="20" t="str">
        <f t="shared" si="3"/>
        <v>山形県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95.84</v>
      </c>
      <c r="P6" s="21">
        <f t="shared" si="3"/>
        <v>98.96</v>
      </c>
      <c r="Q6" s="21">
        <f t="shared" si="3"/>
        <v>0</v>
      </c>
      <c r="R6" s="21">
        <f t="shared" si="3"/>
        <v>1012355</v>
      </c>
      <c r="S6" s="21">
        <f t="shared" si="3"/>
        <v>9323.15</v>
      </c>
      <c r="T6" s="21">
        <f t="shared" si="3"/>
        <v>108.59</v>
      </c>
      <c r="U6" s="21">
        <f t="shared" si="3"/>
        <v>905388</v>
      </c>
      <c r="V6" s="21">
        <f t="shared" si="3"/>
        <v>1928.08</v>
      </c>
      <c r="W6" s="21">
        <f t="shared" si="3"/>
        <v>469.58</v>
      </c>
      <c r="X6" s="22">
        <f>IF(X7="",NA(),X7)</f>
        <v>115.65</v>
      </c>
      <c r="Y6" s="22">
        <f t="shared" ref="Y6:AG6" si="4">IF(Y7="",NA(),Y7)</f>
        <v>115.98</v>
      </c>
      <c r="Z6" s="22">
        <f t="shared" si="4"/>
        <v>113.11</v>
      </c>
      <c r="AA6" s="22">
        <f t="shared" si="4"/>
        <v>113.6</v>
      </c>
      <c r="AB6" s="22">
        <f t="shared" si="4"/>
        <v>108.19</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1225.54</v>
      </c>
      <c r="AU6" s="22">
        <f t="shared" ref="AU6:BC6" si="6">IF(AU7="",NA(),AU7)</f>
        <v>1259.5</v>
      </c>
      <c r="AV6" s="22">
        <f t="shared" si="6"/>
        <v>1179.25</v>
      </c>
      <c r="AW6" s="22">
        <f t="shared" si="6"/>
        <v>1065.29</v>
      </c>
      <c r="AX6" s="22">
        <f t="shared" si="6"/>
        <v>1152.29</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136.78</v>
      </c>
      <c r="BF6" s="22">
        <f t="shared" ref="BF6:BN6" si="7">IF(BF7="",NA(),BF7)</f>
        <v>115.93</v>
      </c>
      <c r="BG6" s="22">
        <f t="shared" si="7"/>
        <v>95.91</v>
      </c>
      <c r="BH6" s="22">
        <f t="shared" si="7"/>
        <v>77.290000000000006</v>
      </c>
      <c r="BI6" s="22">
        <f t="shared" si="7"/>
        <v>60.91</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114.11</v>
      </c>
      <c r="BQ6" s="22">
        <f t="shared" ref="BQ6:BY6" si="8">IF(BQ7="",NA(),BQ7)</f>
        <v>113.84</v>
      </c>
      <c r="BR6" s="22">
        <f t="shared" si="8"/>
        <v>109.31</v>
      </c>
      <c r="BS6" s="22">
        <f t="shared" si="8"/>
        <v>113.14</v>
      </c>
      <c r="BT6" s="22">
        <f t="shared" si="8"/>
        <v>104.34</v>
      </c>
      <c r="BU6" s="22">
        <f t="shared" si="8"/>
        <v>110.77</v>
      </c>
      <c r="BV6" s="22">
        <f t="shared" si="8"/>
        <v>112.35</v>
      </c>
      <c r="BW6" s="22">
        <f t="shared" si="8"/>
        <v>106.47</v>
      </c>
      <c r="BX6" s="22">
        <f t="shared" si="8"/>
        <v>107.7</v>
      </c>
      <c r="BY6" s="22">
        <f t="shared" si="8"/>
        <v>106.29</v>
      </c>
      <c r="BZ6" s="21" t="str">
        <f>IF(BZ7="","",IF(BZ7="-","【-】","【"&amp;SUBSTITUTE(TEXT(BZ7,"#,##0.00"),"-","△")&amp;"】"))</f>
        <v>【106.29】</v>
      </c>
      <c r="CA6" s="22">
        <f>IF(CA7="",NA(),CA7)</f>
        <v>60.48</v>
      </c>
      <c r="CB6" s="22">
        <f t="shared" ref="CB6:CJ6" si="9">IF(CB7="",NA(),CB7)</f>
        <v>61.29</v>
      </c>
      <c r="CC6" s="22">
        <f t="shared" si="9"/>
        <v>64.55</v>
      </c>
      <c r="CD6" s="22">
        <f t="shared" si="9"/>
        <v>62.84</v>
      </c>
      <c r="CE6" s="22">
        <f t="shared" si="9"/>
        <v>68.040000000000006</v>
      </c>
      <c r="CF6" s="22">
        <f t="shared" si="9"/>
        <v>73.180000000000007</v>
      </c>
      <c r="CG6" s="22">
        <f t="shared" si="9"/>
        <v>73.05</v>
      </c>
      <c r="CH6" s="22">
        <f t="shared" si="9"/>
        <v>77.53</v>
      </c>
      <c r="CI6" s="22">
        <f t="shared" si="9"/>
        <v>76.25</v>
      </c>
      <c r="CJ6" s="22">
        <f t="shared" si="9"/>
        <v>77.75</v>
      </c>
      <c r="CK6" s="21" t="str">
        <f>IF(CK7="","",IF(CK7="-","【-】","【"&amp;SUBSTITUTE(TEXT(CK7,"#,##0.00"),"-","△")&amp;"】"))</f>
        <v>【77.75】</v>
      </c>
      <c r="CL6" s="22">
        <f>IF(CL7="",NA(),CL7)</f>
        <v>58.82</v>
      </c>
      <c r="CM6" s="22">
        <f t="shared" ref="CM6:CU6" si="10">IF(CM7="",NA(),CM7)</f>
        <v>58.02</v>
      </c>
      <c r="CN6" s="22">
        <f t="shared" si="10"/>
        <v>57.31</v>
      </c>
      <c r="CO6" s="22">
        <f t="shared" si="10"/>
        <v>56.79</v>
      </c>
      <c r="CP6" s="22">
        <f t="shared" si="10"/>
        <v>56.86</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54.38</v>
      </c>
      <c r="DI6" s="22">
        <f t="shared" ref="DI6:DQ6" si="12">IF(DI7="",NA(),DI7)</f>
        <v>56.1</v>
      </c>
      <c r="DJ6" s="22">
        <f t="shared" si="12"/>
        <v>57.78</v>
      </c>
      <c r="DK6" s="22">
        <f t="shared" si="12"/>
        <v>58.96</v>
      </c>
      <c r="DL6" s="22">
        <f t="shared" si="12"/>
        <v>60.08</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2">
        <f t="shared" si="13"/>
        <v>18.77</v>
      </c>
      <c r="DW6" s="22">
        <f t="shared" si="13"/>
        <v>56.37</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0.02</v>
      </c>
      <c r="EE6" s="22">
        <f t="shared" ref="EE6:EM6" si="14">IF(EE7="",NA(),EE7)</f>
        <v>0.02</v>
      </c>
      <c r="EF6" s="21">
        <f t="shared" si="14"/>
        <v>0</v>
      </c>
      <c r="EG6" s="22">
        <f t="shared" si="14"/>
        <v>1.37</v>
      </c>
      <c r="EH6" s="22">
        <f t="shared" si="14"/>
        <v>0.66</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60003</v>
      </c>
      <c r="D7" s="24">
        <v>46</v>
      </c>
      <c r="E7" s="24">
        <v>1</v>
      </c>
      <c r="F7" s="24">
        <v>0</v>
      </c>
      <c r="G7" s="24">
        <v>2</v>
      </c>
      <c r="H7" s="24" t="s">
        <v>93</v>
      </c>
      <c r="I7" s="24" t="s">
        <v>94</v>
      </c>
      <c r="J7" s="24" t="s">
        <v>95</v>
      </c>
      <c r="K7" s="24" t="s">
        <v>96</v>
      </c>
      <c r="L7" s="24" t="s">
        <v>97</v>
      </c>
      <c r="M7" s="24" t="s">
        <v>98</v>
      </c>
      <c r="N7" s="25" t="s">
        <v>99</v>
      </c>
      <c r="O7" s="25">
        <v>95.84</v>
      </c>
      <c r="P7" s="25">
        <v>98.96</v>
      </c>
      <c r="Q7" s="25">
        <v>0</v>
      </c>
      <c r="R7" s="25">
        <v>1012355</v>
      </c>
      <c r="S7" s="25">
        <v>9323.15</v>
      </c>
      <c r="T7" s="25">
        <v>108.59</v>
      </c>
      <c r="U7" s="25">
        <v>905388</v>
      </c>
      <c r="V7" s="25">
        <v>1928.08</v>
      </c>
      <c r="W7" s="25">
        <v>469.58</v>
      </c>
      <c r="X7" s="25">
        <v>115.65</v>
      </c>
      <c r="Y7" s="25">
        <v>115.98</v>
      </c>
      <c r="Z7" s="25">
        <v>113.11</v>
      </c>
      <c r="AA7" s="25">
        <v>113.6</v>
      </c>
      <c r="AB7" s="25">
        <v>108.19</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1225.54</v>
      </c>
      <c r="AU7" s="25">
        <v>1259.5</v>
      </c>
      <c r="AV7" s="25">
        <v>1179.25</v>
      </c>
      <c r="AW7" s="25">
        <v>1065.29</v>
      </c>
      <c r="AX7" s="25">
        <v>1152.29</v>
      </c>
      <c r="AY7" s="25">
        <v>284.45</v>
      </c>
      <c r="AZ7" s="25">
        <v>309.23</v>
      </c>
      <c r="BA7" s="25">
        <v>313.43</v>
      </c>
      <c r="BB7" s="25">
        <v>303.10000000000002</v>
      </c>
      <c r="BC7" s="25">
        <v>318.89999999999998</v>
      </c>
      <c r="BD7" s="25">
        <v>318.89999999999998</v>
      </c>
      <c r="BE7" s="25">
        <v>136.78</v>
      </c>
      <c r="BF7" s="25">
        <v>115.93</v>
      </c>
      <c r="BG7" s="25">
        <v>95.91</v>
      </c>
      <c r="BH7" s="25">
        <v>77.290000000000006</v>
      </c>
      <c r="BI7" s="25">
        <v>60.91</v>
      </c>
      <c r="BJ7" s="25">
        <v>260.95999999999998</v>
      </c>
      <c r="BK7" s="25">
        <v>240.07</v>
      </c>
      <c r="BL7" s="25">
        <v>224.81</v>
      </c>
      <c r="BM7" s="25">
        <v>210.83</v>
      </c>
      <c r="BN7" s="25">
        <v>204.34</v>
      </c>
      <c r="BO7" s="25">
        <v>204.34</v>
      </c>
      <c r="BP7" s="25">
        <v>114.11</v>
      </c>
      <c r="BQ7" s="25">
        <v>113.84</v>
      </c>
      <c r="BR7" s="25">
        <v>109.31</v>
      </c>
      <c r="BS7" s="25">
        <v>113.14</v>
      </c>
      <c r="BT7" s="25">
        <v>104.34</v>
      </c>
      <c r="BU7" s="25">
        <v>110.77</v>
      </c>
      <c r="BV7" s="25">
        <v>112.35</v>
      </c>
      <c r="BW7" s="25">
        <v>106.47</v>
      </c>
      <c r="BX7" s="25">
        <v>107.7</v>
      </c>
      <c r="BY7" s="25">
        <v>106.29</v>
      </c>
      <c r="BZ7" s="25">
        <v>106.29</v>
      </c>
      <c r="CA7" s="25">
        <v>60.48</v>
      </c>
      <c r="CB7" s="25">
        <v>61.29</v>
      </c>
      <c r="CC7" s="25">
        <v>64.55</v>
      </c>
      <c r="CD7" s="25">
        <v>62.84</v>
      </c>
      <c r="CE7" s="25">
        <v>68.040000000000006</v>
      </c>
      <c r="CF7" s="25">
        <v>73.180000000000007</v>
      </c>
      <c r="CG7" s="25">
        <v>73.05</v>
      </c>
      <c r="CH7" s="25">
        <v>77.53</v>
      </c>
      <c r="CI7" s="25">
        <v>76.25</v>
      </c>
      <c r="CJ7" s="25">
        <v>77.75</v>
      </c>
      <c r="CK7" s="25">
        <v>77.75</v>
      </c>
      <c r="CL7" s="25">
        <v>58.82</v>
      </c>
      <c r="CM7" s="25">
        <v>58.02</v>
      </c>
      <c r="CN7" s="25">
        <v>57.31</v>
      </c>
      <c r="CO7" s="25">
        <v>56.79</v>
      </c>
      <c r="CP7" s="25">
        <v>56.86</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54.38</v>
      </c>
      <c r="DI7" s="25">
        <v>56.1</v>
      </c>
      <c r="DJ7" s="25">
        <v>57.78</v>
      </c>
      <c r="DK7" s="25">
        <v>58.96</v>
      </c>
      <c r="DL7" s="25">
        <v>60.08</v>
      </c>
      <c r="DM7" s="25">
        <v>57.5</v>
      </c>
      <c r="DN7" s="25">
        <v>58.52</v>
      </c>
      <c r="DO7" s="25">
        <v>59.51</v>
      </c>
      <c r="DP7" s="25">
        <v>60.24</v>
      </c>
      <c r="DQ7" s="25">
        <v>60.8</v>
      </c>
      <c r="DR7" s="25">
        <v>60.8</v>
      </c>
      <c r="DS7" s="25">
        <v>0</v>
      </c>
      <c r="DT7" s="25">
        <v>0</v>
      </c>
      <c r="DU7" s="25">
        <v>0</v>
      </c>
      <c r="DV7" s="25">
        <v>18.77</v>
      </c>
      <c r="DW7" s="25">
        <v>56.37</v>
      </c>
      <c r="DX7" s="25">
        <v>30.3</v>
      </c>
      <c r="DY7" s="25">
        <v>31.74</v>
      </c>
      <c r="DZ7" s="25">
        <v>32.380000000000003</v>
      </c>
      <c r="EA7" s="25">
        <v>34.479999999999997</v>
      </c>
      <c r="EB7" s="25">
        <v>38.24</v>
      </c>
      <c r="EC7" s="25">
        <v>38.24</v>
      </c>
      <c r="ED7" s="25">
        <v>0.02</v>
      </c>
      <c r="EE7" s="25">
        <v>0.02</v>
      </c>
      <c r="EF7" s="25">
        <v>0</v>
      </c>
      <c r="EG7" s="25">
        <v>1.37</v>
      </c>
      <c r="EH7" s="25">
        <v>0.66</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62926D8-17C9-4AA5-8C5D-AD0DD6288145}"/>
</file>

<file path=customXml/itemProps2.xml><?xml version="1.0" encoding="utf-8"?>
<ds:datastoreItem xmlns:ds="http://schemas.openxmlformats.org/officeDocument/2006/customXml" ds:itemID="{48B48D6A-7BA6-4288-8107-9E9E656F822C}"/>
</file>

<file path=customXml/itemProps3.xml><?xml version="1.0" encoding="utf-8"?>
<ds:datastoreItem xmlns:ds="http://schemas.openxmlformats.org/officeDocument/2006/customXml" ds:itemID="{D5CC3F46-5D54-4495-8BF1-41399FFC9E6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2026-01-28T01:14:01Z</cp:lastPrinted>
  <dcterms:created xsi:type="dcterms:W3CDTF">2025-12-12T09:11:52Z</dcterms:created>
  <dcterms:modified xsi:type="dcterms:W3CDTF">2026-01-28T01:14:02Z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