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083\share\041_調査・照会・資料提供\211_流域会計\【総務省】 地方公営企業関係\05_経営比較分析表\R06決算\03_提出\"/>
    </mc:Choice>
  </mc:AlternateContent>
  <xr:revisionPtr revIDLastSave="0" documentId="13_ncr:1_{7EEBEB68-4782-4A2D-AB04-0EE98013F286}" xr6:coauthVersionLast="47" xr6:coauthVersionMax="47" xr10:uidLastSave="{00000000-0000-0000-0000-000000000000}"/>
  <workbookProtection workbookAlgorithmName="SHA-512" workbookHashValue="+ik9lPzRMD+9aujdx3sf5MNialhPrbBghCHw0qBmoju2BZAWc/RVSdswCBFf7A4JTOTO3BlDPb1sCKfsb+RQ1w==" workbookSaltValue="/I4bp5jhBEB+OqndVBhdA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AT10" i="4"/>
  <c r="I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<sst xmlns="http://schemas.openxmlformats.org/spreadsheetml/2006/main" count="231" uniqueCount="115">
  <si>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</si>
  <si>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</si>
  <si>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</si>
  <si>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</si>
  <si>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</si>
  <si>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</si>
  <si>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</si>
  <si>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</si>
  <si>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</si>
  <si>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</si>
  <si>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</si>
  <si>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</si>
  <si>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</si>
  <si>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</si>
  <si>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</si>
  <si>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</si>
  <si>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</si>
  <si>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</si>
  <si>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</si>
  <si>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</si>
  <si>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</si>
  <si>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</si>
  <si>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</si>
  <si>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</si>
  <si>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</si>
  <si>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</si>
  <si>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</si>
  <si>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</si>
  <si>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</si>
  <si>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</si>
  <si>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</si>
  <si>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</si>
  <si>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</si>
  <si>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</si>
  <si>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</si>
  <si>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</si>
  <si>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</si>
  <si>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</si>
  <si>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</si>
  <si>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</si>
  <si>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</si>
  <si>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</si>
  <si>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</si>
  <si>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</si>
  <si>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</si>
  <si>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</si>
  <si>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</si>
  <si>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</si>
  <si>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</si>
  <si>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</si>
  <si>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</si>
  <si>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</si>
  <si>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</si>
  <si>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</si>
  <si>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</si>
  <si>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</si>
  <si>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</si>
  <si>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</si>
  <si>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</si>
  <si>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</si>
  <si>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</si>
  <si>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</si>
  <si>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</si>
  <si>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</si>
  <si>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</si>
  <si>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</si>
  <si>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</si>
  <si>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</si>
  <si>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</si>
  <si>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</si>
  <si>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</si>
  <si>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</si>
  <si>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</si>
  <si>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</si>
  <si>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</si>
  <si>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</si>
  <si>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</si>
  <si>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</si>
  <si>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</si>
  <si>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</si>
  <si>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</si>
  <si>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</si>
  <si>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</si>
  <si>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</si>
  <si>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</si>
  <si>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</si>
  <si>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</si>
  <si>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</si>
  <si>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</si>
  <si>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</si>
  <si>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</si>
  <si>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</si>
  <si>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</si>
  <si>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</si>
  <si>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</si>
  <si>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</si>
  <si>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</si>
  <si>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</si>
  <si>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</si>
  <si>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</si>
  <si>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</si>
  <si>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</si>
  <si>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</si>
  <si>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</si>
  <si>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</si>
  <si>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</si>
  <si>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</si>
  <si>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</si>
  <si>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</si>
  <si>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</si>
  <si>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</si>
  <si>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</si>
  <si>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維持管理に要する費用は流域関連市町負担金等の収益により賄えている。また、長期前受金戻入額及び負担金（資本費）収益が減価償却費を上回ったことにより、経常収支比率は100％を上回っている。
②累積欠損金比率
　累積欠損金比率は生じていない。
③流動比率
　100％を超えており、短期的な債務に対する支払能力を有している。
④企業債残高対事業規模比率
　事業の供用開始がS62～H11であり、企業債元金償還が完了していない施設があることから、類似団体平均値と比較して高い水準にある。
⑤経費回収率
　流域関連市町からの負担金を収入しており、使用料の収入がないためゼロとなっている。
⑥汚水処理原価
　前年度に比べ汚水処理費が減少し有収水量が増加したことから、類似団体平均値と比較して低い水準にある。
⑦施設利用率
　前年度に比べ有収水量が増加したことにより、類似団体平均値と比較して高い水準にある。一定の余力を残して稼働しており施設規模は適正である。
⑧水洗化率
　前年度に比べ増加したが、類似団体平均値と比較して低い水準にあり、水洗化率向上に向けた取組を関係市町と連携し進めていく必要がある。</t>
    <rPh sb="1" eb="5">
      <t>ケイジョウシュウシ</t>
    </rPh>
    <rPh sb="5" eb="7">
      <t>ヒリツ</t>
    </rPh>
    <rPh sb="14" eb="15">
      <t>ヨウ</t>
    </rPh>
    <rPh sb="17" eb="19">
      <t>ヒヨウ</t>
    </rPh>
    <rPh sb="20" eb="24">
      <t>リュウイキカンレン</t>
    </rPh>
    <rPh sb="24" eb="26">
      <t>シチョウ</t>
    </rPh>
    <rPh sb="26" eb="29">
      <t>フタンキン</t>
    </rPh>
    <rPh sb="31" eb="33">
      <t>シュウエキ</t>
    </rPh>
    <rPh sb="36" eb="37">
      <t>マカナ</t>
    </rPh>
    <rPh sb="45" eb="50">
      <t>チョウキマエウケキン</t>
    </rPh>
    <rPh sb="50" eb="52">
      <t>レイニュウ</t>
    </rPh>
    <rPh sb="52" eb="53">
      <t>ガク</t>
    </rPh>
    <rPh sb="53" eb="54">
      <t>オヨ</t>
    </rPh>
    <rPh sb="55" eb="58">
      <t>フタンキン</t>
    </rPh>
    <rPh sb="59" eb="62">
      <t>シホンヒ</t>
    </rPh>
    <rPh sb="63" eb="65">
      <t>シュウエキ</t>
    </rPh>
    <rPh sb="66" eb="71">
      <t>ゲンカショウキャクヒ</t>
    </rPh>
    <rPh sb="72" eb="74">
      <t>ウワマワ</t>
    </rPh>
    <rPh sb="82" eb="84">
      <t>ケイジョウ</t>
    </rPh>
    <rPh sb="84" eb="88">
      <t>シュウシヒリツ</t>
    </rPh>
    <rPh sb="94" eb="96">
      <t>ウワマワ</t>
    </rPh>
    <rPh sb="103" eb="105">
      <t>ルイセキ</t>
    </rPh>
    <rPh sb="105" eb="108">
      <t>ケッソンキン</t>
    </rPh>
    <rPh sb="108" eb="110">
      <t>ヒリツ</t>
    </rPh>
    <rPh sb="112" eb="114">
      <t>ルイセキ</t>
    </rPh>
    <rPh sb="114" eb="117">
      <t>ケッソンキン</t>
    </rPh>
    <rPh sb="117" eb="119">
      <t>ヒリツ</t>
    </rPh>
    <rPh sb="120" eb="121">
      <t>ショウ</t>
    </rPh>
    <rPh sb="129" eb="133">
      <t>リュウドウヒリツ</t>
    </rPh>
    <rPh sb="140" eb="141">
      <t>コ</t>
    </rPh>
    <rPh sb="146" eb="149">
      <t>タンキテキ</t>
    </rPh>
    <rPh sb="150" eb="152">
      <t>サイム</t>
    </rPh>
    <rPh sb="153" eb="154">
      <t>タイ</t>
    </rPh>
    <rPh sb="156" eb="158">
      <t>シハラ</t>
    </rPh>
    <rPh sb="158" eb="160">
      <t>ノウリョク</t>
    </rPh>
    <rPh sb="161" eb="162">
      <t>ユウ</t>
    </rPh>
    <rPh sb="169" eb="172">
      <t>キギョウサイ</t>
    </rPh>
    <rPh sb="172" eb="174">
      <t>ザンダカ</t>
    </rPh>
    <rPh sb="174" eb="175">
      <t>タイ</t>
    </rPh>
    <rPh sb="175" eb="179">
      <t>ジギョウキボ</t>
    </rPh>
    <rPh sb="179" eb="181">
      <t>ヒリツ</t>
    </rPh>
    <rPh sb="183" eb="185">
      <t>ジギョウ</t>
    </rPh>
    <rPh sb="186" eb="190">
      <t>キョウヨウカイシ</t>
    </rPh>
    <rPh sb="202" eb="205">
      <t>キギョウサイ</t>
    </rPh>
    <rPh sb="205" eb="207">
      <t>ガンキン</t>
    </rPh>
    <rPh sb="207" eb="209">
      <t>ショウカン</t>
    </rPh>
    <rPh sb="210" eb="212">
      <t>カンリョウ</t>
    </rPh>
    <rPh sb="217" eb="219">
      <t>シセツ</t>
    </rPh>
    <rPh sb="227" eb="231">
      <t>ルイジダンタイ</t>
    </rPh>
    <rPh sb="231" eb="234">
      <t>ヘイキンチ</t>
    </rPh>
    <rPh sb="235" eb="237">
      <t>ヒカク</t>
    </rPh>
    <rPh sb="239" eb="240">
      <t>タカ</t>
    </rPh>
    <rPh sb="241" eb="243">
      <t>スイジュン</t>
    </rPh>
    <rPh sb="249" eb="251">
      <t>ケイヒ</t>
    </rPh>
    <rPh sb="251" eb="254">
      <t>カイシュウリツ</t>
    </rPh>
    <rPh sb="256" eb="258">
      <t>リュウイキ</t>
    </rPh>
    <rPh sb="258" eb="260">
      <t>カンレン</t>
    </rPh>
    <rPh sb="260" eb="262">
      <t>シチョウ</t>
    </rPh>
    <rPh sb="306" eb="309">
      <t>ゼンネンド</t>
    </rPh>
    <rPh sb="312" eb="317">
      <t>オスイショリヒ</t>
    </rPh>
    <rPh sb="318" eb="320">
      <t>ゲンショウ</t>
    </rPh>
    <rPh sb="321" eb="323">
      <t>ユウシュウ</t>
    </rPh>
    <rPh sb="335" eb="339">
      <t>ルイジダンタイ</t>
    </rPh>
    <rPh sb="339" eb="342">
      <t>ヘイキンチ</t>
    </rPh>
    <rPh sb="343" eb="345">
      <t>ヒカク</t>
    </rPh>
    <rPh sb="347" eb="348">
      <t>ヒク</t>
    </rPh>
    <rPh sb="349" eb="351">
      <t>スイジュン</t>
    </rPh>
    <rPh sb="357" eb="359">
      <t>シセツ</t>
    </rPh>
    <rPh sb="368" eb="369">
      <t>クラ</t>
    </rPh>
    <rPh sb="370" eb="372">
      <t>ユウシュウ</t>
    </rPh>
    <rPh sb="385" eb="387">
      <t>ルイジ</t>
    </rPh>
    <rPh sb="387" eb="389">
      <t>ダンタイ</t>
    </rPh>
    <rPh sb="389" eb="392">
      <t>ヘイキンチ</t>
    </rPh>
    <rPh sb="393" eb="395">
      <t>ヒカク</t>
    </rPh>
    <rPh sb="397" eb="398">
      <t>タカ</t>
    </rPh>
    <rPh sb="399" eb="401">
      <t>スイジュン</t>
    </rPh>
    <rPh sb="459" eb="461">
      <t>ヒカク</t>
    </rPh>
    <rPh sb="463" eb="464">
      <t>ヒク</t>
    </rPh>
    <rPh sb="465" eb="467">
      <t>スイジュン</t>
    </rPh>
    <rPh sb="481" eb="483">
      <t>トリクミ</t>
    </rPh>
    <phoneticPr fontId="4"/>
  </si>
  <si>
    <t>①有形固定資産減価償却率
　算定基礎となる減価償却累計額は、令和２年度に地方公営企業法の財務に関する規定を適用してからの数値となるため、類似団体平均値と比較して低い水準にある。
②管渠老朽化率及び③管渠改善率
　耐用年数を経過した管渠等はないものの、ストックマネジメントに基づく戦略的な維持管理を行い、長寿命化及び改築更新事業費の平準化を図っていく必要がある。
　</t>
    <rPh sb="1" eb="3">
      <t>ユウケイ</t>
    </rPh>
    <rPh sb="3" eb="7">
      <t>コテイシサン</t>
    </rPh>
    <rPh sb="7" eb="9">
      <t>ゲンカ</t>
    </rPh>
    <rPh sb="9" eb="12">
      <t>ショウキャクリツ</t>
    </rPh>
    <rPh sb="14" eb="18">
      <t>サンテイキソ</t>
    </rPh>
    <rPh sb="21" eb="23">
      <t>ゲンカ</t>
    </rPh>
    <rPh sb="23" eb="25">
      <t>ショウキャク</t>
    </rPh>
    <rPh sb="25" eb="28">
      <t>ルイケイガク</t>
    </rPh>
    <rPh sb="30" eb="32">
      <t>レイワ</t>
    </rPh>
    <rPh sb="33" eb="35">
      <t>ネンド</t>
    </rPh>
    <rPh sb="36" eb="38">
      <t>チホウ</t>
    </rPh>
    <rPh sb="38" eb="40">
      <t>コウエイ</t>
    </rPh>
    <rPh sb="40" eb="42">
      <t>キギョウ</t>
    </rPh>
    <rPh sb="42" eb="43">
      <t>ホウ</t>
    </rPh>
    <rPh sb="44" eb="46">
      <t>ザイム</t>
    </rPh>
    <rPh sb="47" eb="48">
      <t>カン</t>
    </rPh>
    <rPh sb="50" eb="52">
      <t>キテイ</t>
    </rPh>
    <rPh sb="53" eb="55">
      <t>テキヨウ</t>
    </rPh>
    <rPh sb="60" eb="62">
      <t>スウチ</t>
    </rPh>
    <rPh sb="68" eb="70">
      <t>ルイジ</t>
    </rPh>
    <rPh sb="70" eb="72">
      <t>ダンタイ</t>
    </rPh>
    <rPh sb="72" eb="75">
      <t>ヘイキンチ</t>
    </rPh>
    <rPh sb="76" eb="78">
      <t>ヒカク</t>
    </rPh>
    <rPh sb="80" eb="81">
      <t>ヒク</t>
    </rPh>
    <rPh sb="82" eb="84">
      <t>スイジュン</t>
    </rPh>
    <rPh sb="90" eb="92">
      <t>カンキョ</t>
    </rPh>
    <rPh sb="92" eb="95">
      <t>ロウキュウカ</t>
    </rPh>
    <rPh sb="95" eb="96">
      <t>リツ</t>
    </rPh>
    <rPh sb="96" eb="97">
      <t>オヨ</t>
    </rPh>
    <rPh sb="99" eb="101">
      <t>カンキョ</t>
    </rPh>
    <rPh sb="101" eb="104">
      <t>カイゼンリツ</t>
    </rPh>
    <rPh sb="106" eb="110">
      <t>タイヨウネンスウ</t>
    </rPh>
    <rPh sb="111" eb="113">
      <t>ケイカ</t>
    </rPh>
    <rPh sb="115" eb="118">
      <t>カンキョトウ</t>
    </rPh>
    <rPh sb="136" eb="137">
      <t>モト</t>
    </rPh>
    <rPh sb="139" eb="142">
      <t>センリャクテキ</t>
    </rPh>
    <rPh sb="143" eb="147">
      <t>イジカンリ</t>
    </rPh>
    <rPh sb="148" eb="149">
      <t>オコナ</t>
    </rPh>
    <rPh sb="151" eb="155">
      <t>チョウジュミョウカ</t>
    </rPh>
    <rPh sb="155" eb="156">
      <t>オヨ</t>
    </rPh>
    <rPh sb="157" eb="159">
      <t>カイチク</t>
    </rPh>
    <rPh sb="159" eb="161">
      <t>コウシン</t>
    </rPh>
    <rPh sb="161" eb="164">
      <t>ジギョウヒ</t>
    </rPh>
    <rPh sb="165" eb="168">
      <t>ヘイジュンカ</t>
    </rPh>
    <rPh sb="169" eb="170">
      <t>ハカ</t>
    </rPh>
    <rPh sb="174" eb="176">
      <t>ヒツヨウ</t>
    </rPh>
    <phoneticPr fontId="4"/>
  </si>
  <si>
    <t>・各経営指標から、令和６年度の経営状況は健全であるといえる。
・一方、流域下水道事業を取り巻く経営環境は、人口減少に伴うサービス需要の減少、施設の老朽化に伴う更新需要の増大や人件費や物価上昇等に伴う維持管理費の増加、頻発・激甚化する災害リスクの増大、加えて下水道事業を担う人材不足の深刻化など、より一層厳しさを増していくことが想定される。
・引き続き経営戦略に基づき、広域化・共同化の取組やストックマネジメントによる戦略的な維持管理等により、一層の経営効率化と経営基盤の強化を図り持続可能な経営に取り組んでいく。</t>
    <rPh sb="1" eb="2">
      <t>カク</t>
    </rPh>
    <rPh sb="2" eb="4">
      <t>ケイエイ</t>
    </rPh>
    <rPh sb="4" eb="6">
      <t>シヒョウ</t>
    </rPh>
    <rPh sb="9" eb="11">
      <t>レイワ</t>
    </rPh>
    <rPh sb="12" eb="14">
      <t>ネンド</t>
    </rPh>
    <rPh sb="15" eb="19">
      <t>ケイエイジョウキョウ</t>
    </rPh>
    <rPh sb="20" eb="22">
      <t>ケンゼン</t>
    </rPh>
    <rPh sb="32" eb="34">
      <t>イッポウ</t>
    </rPh>
    <rPh sb="35" eb="37">
      <t>リュウイキ</t>
    </rPh>
    <rPh sb="37" eb="40">
      <t>ゲスイドウ</t>
    </rPh>
    <rPh sb="40" eb="42">
      <t>ジギョウ</t>
    </rPh>
    <rPh sb="43" eb="44">
      <t>ト</t>
    </rPh>
    <rPh sb="45" eb="46">
      <t>マ</t>
    </rPh>
    <rPh sb="47" eb="51">
      <t>ケイエイカンキョウ</t>
    </rPh>
    <rPh sb="53" eb="57">
      <t>ジンコウゲンショウ</t>
    </rPh>
    <rPh sb="58" eb="59">
      <t>トモナ</t>
    </rPh>
    <rPh sb="60" eb="64">
      <t>ケンミンフタン</t>
    </rPh>
    <rPh sb="65" eb="67">
      <t>ゾウカ</t>
    </rPh>
    <rPh sb="74" eb="76">
      <t>ゾウダイ</t>
    </rPh>
    <rPh sb="81" eb="83">
      <t>ブッカ</t>
    </rPh>
    <rPh sb="87" eb="88">
      <t>トモナ</t>
    </rPh>
    <rPh sb="89" eb="94">
      <t>イジカンリヒ</t>
    </rPh>
    <rPh sb="95" eb="97">
      <t>ゾウカ</t>
    </rPh>
    <rPh sb="98" eb="100">
      <t>ヒンパツ</t>
    </rPh>
    <rPh sb="101" eb="104">
      <t>ゲキジンカ</t>
    </rPh>
    <rPh sb="106" eb="108">
      <t>ジシン</t>
    </rPh>
    <rPh sb="109" eb="112">
      <t>シンスイトウ</t>
    </rPh>
    <rPh sb="113" eb="115">
      <t>サイガイ</t>
    </rPh>
    <rPh sb="122" eb="124">
      <t>ゾウダイ</t>
    </rPh>
    <rPh sb="125" eb="126">
      <t>クワ</t>
    </rPh>
    <rPh sb="128" eb="131">
      <t>ゲスイドウ</t>
    </rPh>
    <rPh sb="131" eb="133">
      <t>ジギョウ</t>
    </rPh>
    <rPh sb="134" eb="135">
      <t>ニナ</t>
    </rPh>
    <rPh sb="136" eb="140">
      <t>ジンザイブソク</t>
    </rPh>
    <rPh sb="141" eb="144">
      <t>シンコクカ</t>
    </rPh>
    <rPh sb="144" eb="145">
      <t>キビ</t>
    </rPh>
    <rPh sb="153" eb="155">
      <t>ソウテイ</t>
    </rPh>
    <rPh sb="161" eb="162">
      <t>ヒ</t>
    </rPh>
    <rPh sb="163" eb="164">
      <t>ツヅ</t>
    </rPh>
    <rPh sb="165" eb="167">
      <t>ケイエイ</t>
    </rPh>
    <rPh sb="167" eb="169">
      <t>センリャク</t>
    </rPh>
    <rPh sb="170" eb="171">
      <t>モト</t>
    </rPh>
    <rPh sb="174" eb="177">
      <t>コウイキカ</t>
    </rPh>
    <rPh sb="178" eb="181">
      <t>キョウドウカ</t>
    </rPh>
    <rPh sb="182" eb="184">
      <t>トリクミ</t>
    </rPh>
    <rPh sb="198" eb="201">
      <t>センリャクテキ</t>
    </rPh>
    <rPh sb="202" eb="206">
      <t>イジカンリ</t>
    </rPh>
    <rPh sb="206" eb="207">
      <t>トウ</t>
    </rPh>
    <rPh sb="210" eb="214">
      <t>ケイエイキバン</t>
    </rPh>
    <rPh sb="215" eb="217">
      <t>キョウカ</t>
    </rPh>
    <rPh sb="218" eb="219">
      <t>ハカ</t>
    </rPh>
    <rPh sb="221" eb="223">
      <t>イッソウ</t>
    </rPh>
    <rPh sb="224" eb="226">
      <t>ケイエイ</t>
    </rPh>
    <rPh sb="226" eb="229">
      <t>コウリツカ</t>
    </rPh>
    <rPh sb="231" eb="233">
      <t>キギョウ</t>
    </rPh>
    <rPh sb="234" eb="237">
      <t>ケイザイセイ</t>
    </rPh>
    <rPh sb="238" eb="240">
      <t>ハッキ</t>
    </rPh>
    <rPh sb="240" eb="241">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</si>
</sst>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0.09</c:v>
                </c:pt>
                <c:pt idx="2">
                  <c:v>0.06</c:v>
                </c:pt>
                <c:pt idx="3">
                  <c:v>0.1</c:v>
                </c:pt>
                <c:pt idx="4" formatCode="#,##0.00;&quot;△&quot;#,##0.00">
                  <c:v>0</c:v>
                </c:pt>
              </c:numCache>
            </c:numRef>
          </c:val>
          <c:extLst>
            <c:ext xmlns:c16="http://schemas.microsoft.com/office/drawing/2014/chart" uri="{C3380CC4-5D6E-409C-BE32-E72D297353CC}">
              <c16:uniqueId val="{00000000-8DC3-45F8-9E0C-D3296755A1B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8DC3-45F8-9E0C-D3296755A1B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76.34</c:v>
                </c:pt>
                <c:pt idx="1">
                  <c:v>74.95</c:v>
                </c:pt>
                <c:pt idx="2">
                  <c:v>74.239999999999995</c:v>
                </c:pt>
                <c:pt idx="3">
                  <c:v>73.73</c:v>
                </c:pt>
                <c:pt idx="4">
                  <c:v>76.88</c:v>
                </c:pt>
              </c:numCache>
            </c:numRef>
          </c:val>
          <c:extLst>
            <c:ext xmlns:c16="http://schemas.microsoft.com/office/drawing/2014/chart" uri="{C3380CC4-5D6E-409C-BE32-E72D297353CC}">
              <c16:uniqueId val="{00000000-7CDF-4915-92F9-58CB0BC8D9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7CDF-4915-92F9-58CB0BC8D9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90.94</c:v>
                </c:pt>
                <c:pt idx="1">
                  <c:v>91.34</c:v>
                </c:pt>
                <c:pt idx="2">
                  <c:v>91.87</c:v>
                </c:pt>
                <c:pt idx="3">
                  <c:v>92.09</c:v>
                </c:pt>
                <c:pt idx="4">
                  <c:v>92.43</c:v>
                </c:pt>
              </c:numCache>
            </c:numRef>
          </c:val>
          <c:extLst>
            <c:ext xmlns:c16="http://schemas.microsoft.com/office/drawing/2014/chart" uri="{C3380CC4-5D6E-409C-BE32-E72D297353CC}">
              <c16:uniqueId val="{00000000-264C-4700-AF04-E3D539D3CE9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264C-4700-AF04-E3D539D3CE9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103.69</c:v>
                </c:pt>
                <c:pt idx="1">
                  <c:v>103.58</c:v>
                </c:pt>
                <c:pt idx="2">
                  <c:v>101.92</c:v>
                </c:pt>
                <c:pt idx="3">
                  <c:v>101.54</c:v>
                </c:pt>
                <c:pt idx="4">
                  <c:v>103.22</c:v>
                </c:pt>
              </c:numCache>
            </c:numRef>
          </c:val>
          <c:extLst>
            <c:ext xmlns:c16="http://schemas.microsoft.com/office/drawing/2014/chart" uri="{C3380CC4-5D6E-409C-BE32-E72D297353CC}">
              <c16:uniqueId val="{00000000-8C60-4406-97C9-A92F6375A44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8C60-4406-97C9-A92F6375A44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c:v>
                </c:pt>
                <c:pt idx="1">
                  <c:v>9.01</c:v>
                </c:pt>
                <c:pt idx="2">
                  <c:v>13.2</c:v>
                </c:pt>
                <c:pt idx="3">
                  <c:v>17.45</c:v>
                </c:pt>
                <c:pt idx="4">
                  <c:v>21.09</c:v>
                </c:pt>
              </c:numCache>
            </c:numRef>
          </c:val>
          <c:extLst>
            <c:ext xmlns:c16="http://schemas.microsoft.com/office/drawing/2014/chart" uri="{C3380CC4-5D6E-409C-BE32-E72D297353CC}">
              <c16:uniqueId val="{00000000-BAF7-4BB7-9579-C34927D96C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BAF7-4BB7-9579-C34927D96C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9D-4D26-BFE8-61627DB5E4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249D-4D26-BFE8-61627DB5E4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41-4225-960D-4B053C259E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3741-4225-960D-4B053C259E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121.13</c:v>
                </c:pt>
                <c:pt idx="1">
                  <c:v>101.43</c:v>
                </c:pt>
                <c:pt idx="2">
                  <c:v>112.84</c:v>
                </c:pt>
                <c:pt idx="3">
                  <c:v>130.58000000000001</c:v>
                </c:pt>
                <c:pt idx="4">
                  <c:v>115.86</c:v>
                </c:pt>
              </c:numCache>
            </c:numRef>
          </c:val>
          <c:extLst>
            <c:ext xmlns:c16="http://schemas.microsoft.com/office/drawing/2014/chart" uri="{C3380CC4-5D6E-409C-BE32-E72D297353CC}">
              <c16:uniqueId val="{00000000-5221-4674-A272-E1228E279F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5221-4674-A272-E1228E279F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295.63</c:v>
                </c:pt>
                <c:pt idx="1">
                  <c:v>296.92</c:v>
                </c:pt>
                <c:pt idx="2">
                  <c:v>288.94</c:v>
                </c:pt>
                <c:pt idx="3">
                  <c:v>279.94</c:v>
                </c:pt>
                <c:pt idx="4">
                  <c:v>240.54</c:v>
                </c:pt>
              </c:numCache>
            </c:numRef>
          </c:val>
          <c:extLst>
            <c:ext xmlns:c16="http://schemas.microsoft.com/office/drawing/2014/chart" uri="{C3380CC4-5D6E-409C-BE32-E72D297353CC}">
              <c16:uniqueId val="{00000000-7C3B-4DD1-8965-17EC8E4B14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7C3B-4DD1-8965-17EC8E4B14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17-427C-BF49-C3B203A17CA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217-427C-BF49-C3B203A17CA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50.65</c:v>
                </c:pt>
                <c:pt idx="1">
                  <c:v>52.44</c:v>
                </c:pt>
                <c:pt idx="2">
                  <c:v>52.38</c:v>
                </c:pt>
                <c:pt idx="3">
                  <c:v>52.75</c:v>
                </c:pt>
                <c:pt idx="4">
                  <c:v>50.65</c:v>
                </c:pt>
              </c:numCache>
            </c:numRef>
          </c:val>
          <c:extLst>
            <c:ext xmlns:c16="http://schemas.microsoft.com/office/drawing/2014/chart" uri="{C3380CC4-5D6E-409C-BE32-E72D297353CC}">
              <c16:uniqueId val="{00000000-D592-4C06-B9BE-D7AA12ADBF9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D592-4C06-B9BE-D7AA12ADBF9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57"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山形県</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E1</v>
      </c>
      <c r="X8" s="64"/>
      <c r="Y8" s="64"/>
      <c r="Z8" s="64"/>
      <c r="AA8" s="64"/>
      <c r="AB8" s="64"/>
      <c r="AC8" s="64"/>
      <c r="AD8" s="65" t="str">
        <f>データ!$M$6</f>
        <v>非設置</v>
      </c>
      <c r="AE8" s="65"/>
      <c r="AF8" s="65"/>
      <c r="AG8" s="65"/>
      <c r="AH8" s="65"/>
      <c r="AI8" s="65"/>
      <c r="AJ8" s="65"/>
      <c r="AK8" s="3"/>
      <c r="AL8" s="45">
        <f>データ!S6</f>
        <v>1012355</v>
      </c>
      <c r="AM8" s="45"/>
      <c r="AN8" s="45"/>
      <c r="AO8" s="45"/>
      <c r="AP8" s="45"/>
      <c r="AQ8" s="45"/>
      <c r="AR8" s="45"/>
      <c r="AS8" s="45"/>
      <c r="AT8" s="44">
        <f>データ!T6</f>
        <v>9323.15</v>
      </c>
      <c r="AU8" s="44"/>
      <c r="AV8" s="44"/>
      <c r="AW8" s="44"/>
      <c r="AX8" s="44"/>
      <c r="AY8" s="44"/>
      <c r="AZ8" s="44"/>
      <c r="BA8" s="44"/>
      <c r="BB8" s="44">
        <f>データ!U6</f>
        <v>108.59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83.8</v>
      </c>
      <c r="J10" s="44"/>
      <c r="K10" s="44"/>
      <c r="L10" s="44"/>
      <c r="M10" s="44"/>
      <c r="N10" s="44"/>
      <c r="O10" s="44"/>
      <c r="P10" s="44">
        <f>データ!P6</f>
        <v>57.3</v>
      </c>
      <c r="Q10" s="44"/>
      <c r="R10" s="44"/>
      <c r="S10" s="44"/>
      <c r="T10" s="44"/>
      <c r="U10" s="44"/>
      <c r="V10" s="44"/>
      <c r="W10" s="44">
        <f>データ!Q6</f>
        <v>100</v>
      </c>
      <c r="X10" s="44"/>
      <c r="Y10" s="44"/>
      <c r="Z10" s="44"/>
      <c r="AA10" s="44"/>
      <c r="AB10" s="44"/>
      <c r="AC10" s="44"/>
      <c r="AD10" s="45">
        <f>データ!R6</f>
        <v>0</v>
      </c>
      <c r="AE10" s="45"/>
      <c r="AF10" s="45"/>
      <c r="AG10" s="45"/>
      <c r="AH10" s="45"/>
      <c r="AI10" s="45"/>
      <c r="AJ10" s="45"/>
      <c r="AK10" s="2"/>
      <c r="AL10" s="45">
        <f>データ!V6</f>
        <v>428641</v>
      </c>
      <c r="AM10" s="45"/>
      <c r="AN10" s="45"/>
      <c r="AO10" s="45"/>
      <c r="AP10" s="45"/>
      <c r="AQ10" s="45"/>
      <c r="AR10" s="45"/>
      <c r="AS10" s="45"/>
      <c r="AT10" s="44">
        <f>データ!W6</f>
        <v>149.66999999999999</v>
      </c>
      <c r="AU10" s="44"/>
      <c r="AV10" s="44"/>
      <c r="AW10" s="44"/>
      <c r="AX10" s="44"/>
      <c r="AY10" s="44"/>
      <c r="AZ10" s="44"/>
      <c r="BA10" s="44"/>
      <c r="BB10" s="44">
        <f>データ!X6</f>
        <v>2863.91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oQnJNEstrLmxK16qYxsiB2lfS8rq47gCCkOdt3UwWRuPPm8Q4Hm7aITvyAryx6+WUl89y6KUQXPorQiC5dam8Q==" saltValue="SijyyzhQIuGAOq5rtkWsx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60003</v>
      </c>
      <c r="D6" s="19">
        <f t="shared" si="3"/>
        <v>46</v>
      </c>
      <c r="E6" s="19">
        <f t="shared" si="3"/>
        <v>17</v>
      </c>
      <c r="F6" s="19">
        <f t="shared" si="3"/>
        <v>3</v>
      </c>
      <c r="G6" s="19">
        <f t="shared" si="3"/>
        <v>0</v>
      </c>
      <c r="H6" s="19" t="str">
        <f t="shared" si="3"/>
        <v>山形県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83.8</v>
      </c>
      <c r="P6" s="20">
        <f t="shared" si="3"/>
        <v>57.3</v>
      </c>
      <c r="Q6" s="20">
        <f t="shared" si="3"/>
        <v>100</v>
      </c>
      <c r="R6" s="20">
        <f t="shared" si="3"/>
        <v>0</v>
      </c>
      <c r="S6" s="20">
        <f t="shared" si="3"/>
        <v>1012355</v>
      </c>
      <c r="T6" s="20">
        <f t="shared" si="3"/>
        <v>9323.15</v>
      </c>
      <c r="U6" s="20">
        <f t="shared" si="3"/>
        <v>108.59</v>
      </c>
      <c r="V6" s="20">
        <f t="shared" si="3"/>
        <v>428641</v>
      </c>
      <c r="W6" s="20">
        <f t="shared" si="3"/>
        <v>149.66999999999999</v>
      </c>
      <c r="X6" s="20">
        <f t="shared" si="3"/>
        <v>2863.91</v>
      </c>
      <c r="Y6" s="21">
        <f>IF(Y7="",NA(),Y7)</f>
        <v>103.69</v>
      </c>
      <c r="Z6" s="21">
        <f t="shared" ref="Z6:AH6" si="4">IF(Z7="",NA(),Z7)</f>
        <v>103.58</v>
      </c>
      <c r="AA6" s="21">
        <f t="shared" si="4"/>
        <v>101.92</v>
      </c>
      <c r="AB6" s="21">
        <f t="shared" si="4"/>
        <v>101.54</v>
      </c>
      <c r="AC6" s="21">
        <f t="shared" si="4"/>
        <v>103.22</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121.13</v>
      </c>
      <c r="AV6" s="21">
        <f t="shared" ref="AV6:BD6" si="6">IF(AV7="",NA(),AV7)</f>
        <v>101.43</v>
      </c>
      <c r="AW6" s="21">
        <f t="shared" si="6"/>
        <v>112.84</v>
      </c>
      <c r="AX6" s="21">
        <f t="shared" si="6"/>
        <v>130.58000000000001</v>
      </c>
      <c r="AY6" s="21">
        <f t="shared" si="6"/>
        <v>115.86</v>
      </c>
      <c r="AZ6" s="21">
        <f t="shared" si="6"/>
        <v>101.14</v>
      </c>
      <c r="BA6" s="21">
        <f t="shared" si="6"/>
        <v>104.74</v>
      </c>
      <c r="BB6" s="21">
        <f t="shared" si="6"/>
        <v>104.74</v>
      </c>
      <c r="BC6" s="21">
        <f t="shared" si="6"/>
        <v>104.66</v>
      </c>
      <c r="BD6" s="21">
        <f t="shared" si="6"/>
        <v>103.57</v>
      </c>
      <c r="BE6" s="20" t="str">
        <f>IF(BE7="","",IF(BE7="-","【-】","【"&amp;SUBSTITUTE(TEXT(BE7,"#,##0.00"),"-","△")&amp;"】"))</f>
        <v>【103.38】</v>
      </c>
      <c r="BF6" s="21">
        <f>IF(BF7="",NA(),BF7)</f>
        <v>295.63</v>
      </c>
      <c r="BG6" s="21">
        <f t="shared" ref="BG6:BO6" si="7">IF(BG7="",NA(),BG7)</f>
        <v>296.92</v>
      </c>
      <c r="BH6" s="21">
        <f t="shared" si="7"/>
        <v>288.94</v>
      </c>
      <c r="BI6" s="21">
        <f t="shared" si="7"/>
        <v>279.94</v>
      </c>
      <c r="BJ6" s="21">
        <f t="shared" si="7"/>
        <v>240.54</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50.65</v>
      </c>
      <c r="CC6" s="21">
        <f t="shared" ref="CC6:CK6" si="9">IF(CC7="",NA(),CC7)</f>
        <v>52.44</v>
      </c>
      <c r="CD6" s="21">
        <f t="shared" si="9"/>
        <v>52.38</v>
      </c>
      <c r="CE6" s="21">
        <f t="shared" si="9"/>
        <v>52.75</v>
      </c>
      <c r="CF6" s="21">
        <f t="shared" si="9"/>
        <v>50.65</v>
      </c>
      <c r="CG6" s="21">
        <f t="shared" si="9"/>
        <v>50.67</v>
      </c>
      <c r="CH6" s="21">
        <f t="shared" si="9"/>
        <v>48.7</v>
      </c>
      <c r="CI6" s="21">
        <f t="shared" si="9"/>
        <v>52.53</v>
      </c>
      <c r="CJ6" s="21">
        <f t="shared" si="9"/>
        <v>52.75</v>
      </c>
      <c r="CK6" s="21">
        <f t="shared" si="9"/>
        <v>52.89</v>
      </c>
      <c r="CL6" s="20" t="str">
        <f>IF(CL7="","",IF(CL7="-","【-】","【"&amp;SUBSTITUTE(TEXT(CL7,"#,##0.00"),"-","△")&amp;"】"))</f>
        <v>【53.07】</v>
      </c>
      <c r="CM6" s="21">
        <f>IF(CM7="",NA(),CM7)</f>
        <v>76.34</v>
      </c>
      <c r="CN6" s="21">
        <f t="shared" ref="CN6:CV6" si="10">IF(CN7="",NA(),CN7)</f>
        <v>74.95</v>
      </c>
      <c r="CO6" s="21">
        <f t="shared" si="10"/>
        <v>74.239999999999995</v>
      </c>
      <c r="CP6" s="21">
        <f t="shared" si="10"/>
        <v>73.73</v>
      </c>
      <c r="CQ6" s="21">
        <f t="shared" si="10"/>
        <v>76.88</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90.94</v>
      </c>
      <c r="CY6" s="21">
        <f t="shared" ref="CY6:DG6" si="11">IF(CY7="",NA(),CY7)</f>
        <v>91.34</v>
      </c>
      <c r="CZ6" s="21">
        <f t="shared" si="11"/>
        <v>91.87</v>
      </c>
      <c r="DA6" s="21">
        <f t="shared" si="11"/>
        <v>92.09</v>
      </c>
      <c r="DB6" s="21">
        <f t="shared" si="11"/>
        <v>92.43</v>
      </c>
      <c r="DC6" s="21">
        <f t="shared" si="11"/>
        <v>94.01</v>
      </c>
      <c r="DD6" s="21">
        <f t="shared" si="11"/>
        <v>94.14</v>
      </c>
      <c r="DE6" s="21">
        <f t="shared" si="11"/>
        <v>94.02</v>
      </c>
      <c r="DF6" s="21">
        <f t="shared" si="11"/>
        <v>94.43</v>
      </c>
      <c r="DG6" s="21">
        <f t="shared" si="11"/>
        <v>94.27</v>
      </c>
      <c r="DH6" s="20" t="str">
        <f>IF(DH7="","",IF(DH7="-","【-】","【"&amp;SUBSTITUTE(TEXT(DH7,"#,##0.00"),"-","△")&amp;"】"))</f>
        <v>【94.19】</v>
      </c>
      <c r="DI6" s="21">
        <f>IF(DI7="",NA(),DI7)</f>
        <v>4.7</v>
      </c>
      <c r="DJ6" s="21">
        <f t="shared" ref="DJ6:DR6" si="12">IF(DJ7="",NA(),DJ7)</f>
        <v>9.01</v>
      </c>
      <c r="DK6" s="21">
        <f t="shared" si="12"/>
        <v>13.2</v>
      </c>
      <c r="DL6" s="21">
        <f t="shared" si="12"/>
        <v>17.45</v>
      </c>
      <c r="DM6" s="21">
        <f t="shared" si="12"/>
        <v>21.09</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1">
        <f t="shared" ref="EF6:EN6" si="14">IF(EF7="",NA(),EF7)</f>
        <v>0.09</v>
      </c>
      <c r="EG6" s="21">
        <f t="shared" si="14"/>
        <v>0.06</v>
      </c>
      <c r="EH6" s="21">
        <f t="shared" si="14"/>
        <v>0.1</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60003</v>
      </c>
      <c r="D7" s="23">
        <v>46</v>
      </c>
      <c r="E7" s="23">
        <v>17</v>
      </c>
      <c r="F7" s="23">
        <v>3</v>
      </c>
      <c r="G7" s="23">
        <v>0</v>
      </c>
      <c r="H7" s="23" t="s">
        <v>96</v>
      </c>
      <c r="I7" s="23" t="s">
        <v>97</v>
      </c>
      <c r="J7" s="23" t="s">
        <v>98</v>
      </c>
      <c r="K7" s="23" t="s">
        <v>99</v>
      </c>
      <c r="L7" s="23" t="s">
        <v>100</v>
      </c>
      <c r="M7" s="23" t="s">
        <v>101</v>
      </c>
      <c r="N7" s="24" t="s">
        <v>102</v>
      </c>
      <c r="O7" s="24">
        <v>83.8</v>
      </c>
      <c r="P7" s="24">
        <v>57.3</v>
      </c>
      <c r="Q7" s="24">
        <v>100</v>
      </c>
      <c r="R7" s="24">
        <v>0</v>
      </c>
      <c r="S7" s="24">
        <v>1012355</v>
      </c>
      <c r="T7" s="24">
        <v>9323.15</v>
      </c>
      <c r="U7" s="24">
        <v>108.59</v>
      </c>
      <c r="V7" s="24">
        <v>428641</v>
      </c>
      <c r="W7" s="24">
        <v>149.66999999999999</v>
      </c>
      <c r="X7" s="24">
        <v>2863.91</v>
      </c>
      <c r="Y7" s="24">
        <v>103.69</v>
      </c>
      <c r="Z7" s="24">
        <v>103.58</v>
      </c>
      <c r="AA7" s="24">
        <v>101.92</v>
      </c>
      <c r="AB7" s="24">
        <v>101.54</v>
      </c>
      <c r="AC7" s="24">
        <v>103.22</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121.13</v>
      </c>
      <c r="AV7" s="24">
        <v>101.43</v>
      </c>
      <c r="AW7" s="24">
        <v>112.84</v>
      </c>
      <c r="AX7" s="24">
        <v>130.58000000000001</v>
      </c>
      <c r="AY7" s="24">
        <v>115.86</v>
      </c>
      <c r="AZ7" s="24">
        <v>101.14</v>
      </c>
      <c r="BA7" s="24">
        <v>104.74</v>
      </c>
      <c r="BB7" s="24">
        <v>104.74</v>
      </c>
      <c r="BC7" s="24">
        <v>104.66</v>
      </c>
      <c r="BD7" s="24">
        <v>103.57</v>
      </c>
      <c r="BE7" s="24">
        <v>103.38</v>
      </c>
      <c r="BF7" s="24">
        <v>295.63</v>
      </c>
      <c r="BG7" s="24">
        <v>296.92</v>
      </c>
      <c r="BH7" s="24">
        <v>288.94</v>
      </c>
      <c r="BI7" s="24">
        <v>279.94</v>
      </c>
      <c r="BJ7" s="24">
        <v>240.54</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50.65</v>
      </c>
      <c r="CC7" s="24">
        <v>52.44</v>
      </c>
      <c r="CD7" s="24">
        <v>52.38</v>
      </c>
      <c r="CE7" s="24">
        <v>52.75</v>
      </c>
      <c r="CF7" s="24">
        <v>50.65</v>
      </c>
      <c r="CG7" s="24">
        <v>50.67</v>
      </c>
      <c r="CH7" s="24">
        <v>48.7</v>
      </c>
      <c r="CI7" s="24">
        <v>52.53</v>
      </c>
      <c r="CJ7" s="24">
        <v>52.75</v>
      </c>
      <c r="CK7" s="24">
        <v>52.89</v>
      </c>
      <c r="CL7" s="24">
        <v>53.07</v>
      </c>
      <c r="CM7" s="24">
        <v>76.34</v>
      </c>
      <c r="CN7" s="24">
        <v>74.95</v>
      </c>
      <c r="CO7" s="24">
        <v>74.239999999999995</v>
      </c>
      <c r="CP7" s="24">
        <v>73.73</v>
      </c>
      <c r="CQ7" s="24">
        <v>76.88</v>
      </c>
      <c r="CR7" s="24">
        <v>68.2</v>
      </c>
      <c r="CS7" s="24">
        <v>68.05</v>
      </c>
      <c r="CT7" s="24">
        <v>67.099999999999994</v>
      </c>
      <c r="CU7" s="24">
        <v>71.900000000000006</v>
      </c>
      <c r="CV7" s="24">
        <v>68.599999999999994</v>
      </c>
      <c r="CW7" s="24">
        <v>68.61</v>
      </c>
      <c r="CX7" s="24">
        <v>90.94</v>
      </c>
      <c r="CY7" s="24">
        <v>91.34</v>
      </c>
      <c r="CZ7" s="24">
        <v>91.87</v>
      </c>
      <c r="DA7" s="24">
        <v>92.09</v>
      </c>
      <c r="DB7" s="24">
        <v>92.43</v>
      </c>
      <c r="DC7" s="24">
        <v>94.01</v>
      </c>
      <c r="DD7" s="24">
        <v>94.14</v>
      </c>
      <c r="DE7" s="24">
        <v>94.02</v>
      </c>
      <c r="DF7" s="24">
        <v>94.43</v>
      </c>
      <c r="DG7" s="24">
        <v>94.27</v>
      </c>
      <c r="DH7" s="24">
        <v>94.19</v>
      </c>
      <c r="DI7" s="24">
        <v>4.7</v>
      </c>
      <c r="DJ7" s="24">
        <v>9.01</v>
      </c>
      <c r="DK7" s="24">
        <v>13.2</v>
      </c>
      <c r="DL7" s="24">
        <v>17.45</v>
      </c>
      <c r="DM7" s="24">
        <v>21.09</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0.09</v>
      </c>
      <c r="EG7" s="24">
        <v>0.06</v>
      </c>
      <c r="EH7" s="24">
        <v>0.1</v>
      </c>
      <c r="EI7" s="24">
        <v>0</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D7B0514-B2CD-46EF-853D-CA70DD539A05}"/>
</file>

<file path=customXml/itemProps2.xml><?xml version="1.0" encoding="utf-8"?>
<ds:datastoreItem xmlns:ds="http://schemas.openxmlformats.org/officeDocument/2006/customXml" ds:itemID="{0FA3637B-E219-40BC-9F1A-F4895CD520AA}"/>
</file>

<file path=customXml/itemProps3.xml><?xml version="1.0" encoding="utf-8"?>
<ds:datastoreItem xmlns:ds="http://schemas.openxmlformats.org/officeDocument/2006/customXml" ds:itemID="{AB0BB772-AE84-4D24-9A9D-3A595CC7964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2026-01-26T01:16:54Z</cp:lastPrinted>
  <dcterms:created xsi:type="dcterms:W3CDTF">2025-12-23T06:07:05Z</dcterms:created>
  <dcterms:modified xsi:type="dcterms:W3CDTF">2026-01-26T01:16:56Z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