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3-1_（検討中）準公営企業室/02_下水道事業係/12_【大分類】調査/【中分類】○年度調査/【小分類】令和７年度調査（R11331廃棄）/03：経営比較分析表/09：団体提出/01：都道府県/07 福島県/"/>
    </mc:Choice>
  </mc:AlternateContent>
  <xr:revisionPtr revIDLastSave="1" documentId="11_EA0EE27527A79FD6EA03145AC1C39E588F5B8F20" xr6:coauthVersionLast="47" xr6:coauthVersionMax="47" xr10:uidLastSave="{D26D21C5-7AEE-4040-8285-B9044AA7F0FA}"/>
  <workbookProtection workbookAlgorithmName="SHA-512" workbookHashValue="VElZuHHxmtrVEMFQFRLu7axOViGrJvRygCWZDL9Xx/njzW5PkGhjYgBw8DJSCH5HIz1zCGD4ZXX/N2H0LeW0jA==" workbookSaltValue="Jj0Rjw+vX0mEGgorxMTFBg=="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E85" i="4"/>
  <c r="AT10" i="4"/>
  <c r="AL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<sst xmlns="http://schemas.openxmlformats.org/spreadsheetml/2006/main" count="231" uniqueCount="115">
  <si>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</si>
  <si>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</si>
  <si>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</si>
  <si>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</si>
  <si>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</si>
  <si>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</si>
  <si>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</si>
  <si>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</si>
  <si>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</si>
  <si>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</si>
  <si>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</si>
  <si>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</si>
  <si>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</si>
  <si>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</si>
  <si>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</si>
  <si>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</si>
  <si>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</si>
  <si>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</si>
  <si>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</si>
  <si>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</si>
  <si>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</si>
  <si>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</si>
  <si>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</si>
  <si>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</si>
  <si>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</si>
  <si>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</si>
  <si>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</si>
  <si>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</si>
  <si>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</si>
  <si>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</si>
  <si>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</si>
  <si>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</si>
  <si>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</si>
  <si>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</si>
  <si>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</si>
  <si>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</si>
  <si>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</si>
  <si>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</si>
  <si>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</si>
  <si>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</si>
  <si>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</si>
  <si>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</si>
  <si>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</si>
  <si>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</si>
  <si>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</si>
  <si>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</si>
  <si>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</si>
  <si>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</si>
  <si>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</si>
  <si>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</si>
  <si>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</si>
  <si>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</si>
  <si>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</si>
  <si>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</si>
  <si>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</si>
  <si>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</si>
  <si>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</si>
  <si>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</si>
  <si>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</si>
  <si>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</si>
  <si>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</si>
  <si>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</si>
  <si>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</si>
  <si>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</si>
  <si>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</si>
  <si>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</si>
  <si>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</si>
  <si>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</si>
  <si>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</si>
  <si>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</si>
  <si>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</si>
  <si>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</si>
  <si>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</si>
  <si>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</si>
  <si>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</si>
  <si>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</si>
  <si>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</si>
  <si>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</si>
  <si>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</si>
  <si>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</si>
  <si>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</si>
  <si>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</si>
  <si>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</si>
  <si>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</si>
  <si>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</si>
  <si>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</si>
  <si>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</si>
  <si>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</si>
  <si>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</si>
  <si>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</si>
  <si>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</si>
  <si>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</si>
  <si>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</si>
  <si>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</si>
  <si>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</si>
  <si>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</si>
  <si>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</si>
  <si>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</si>
  <si>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</si>
  <si>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</si>
  <si>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</si>
  <si>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</si>
  <si>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</si>
  <si>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</si>
  <si>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</si>
  <si>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</si>
  <si>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</si>
  <si>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</si>
  <si>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</si>
  <si>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</si>
  <si>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</si>
  <si>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</si>
  <si>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※令和2年度より地方公営企業法適用に移行。
①経常収支比率は、前年度に電力高騰支援にかかる一般会計負担金や災害共済金を営業外収益に計上したことなどに伴い、前年度比で8.86ポイント低下した。今後も100％を下回らないよう、接続率の向上や維持管理費用の効率化等を図っていく必要がある。
②累積欠損金比率は、復旧工事に伴う建設仮勘定の整理により、前年度比で3.09ポイント上昇したものの過年度の非現金費用の計上によるもので、資金不足が生じるものではない。
③流動比率は、流動資産に計上している、工事に伴う前払い金が減少したことなどにより、前年度比で10.07ポイント低下したものの、100％を超えており、必要な支払資金は確保している。
④企業債残高対事業規模比率は、前年度比22.00ポイント低下したが、類似団体に比して高い状況にある。企業債償還に充当する負担金収入が少ないことが主な要因であり、今後、単価改定等による収益増の検討やＳＭ計画等に基づく適切な施設整備を行うことにより、比率の減少を図っていく。
⑥汚水処理原価は、本県は他県に比して事業規模が小さく年間処理水量が少ないため、平均値と比べ高水準となっているが、単価低減のため、更に維持管理等の経費節減を図っていく必要がある。
⑦施設使用率は、年間処理水量が減少した影響により、前年度比1.48ポイント低下したものの、概ね類似団体平均値と同水準であり、過大な施設規模とはなっていないものと考えられる。
⑧水洗化率は、漸減したものの、概ね類似団体平均値と乖離が少ない。引き続き水洗化率向上の取組を継続する必要がある。</t>
    <rPh sb="32" eb="35">
      <t>ゼンネンド</t>
    </rPh>
    <rPh sb="36" eb="38">
      <t>デンリョク</t>
    </rPh>
    <rPh sb="38" eb="40">
      <t>コウトウ</t>
    </rPh>
    <rPh sb="40" eb="42">
      <t>シエン</t>
    </rPh>
    <rPh sb="46" eb="48">
      <t>イッパン</t>
    </rPh>
    <rPh sb="48" eb="50">
      <t>カイケイ</t>
    </rPh>
    <rPh sb="50" eb="53">
      <t>フタンキン</t>
    </rPh>
    <rPh sb="54" eb="56">
      <t>サイガイ</t>
    </rPh>
    <rPh sb="56" eb="59">
      <t>キョウサイキン</t>
    </rPh>
    <rPh sb="60" eb="63">
      <t>エイギョウガイ</t>
    </rPh>
    <rPh sb="63" eb="65">
      <t>シュウエキ</t>
    </rPh>
    <rPh sb="66" eb="68">
      <t>ケイジョウ</t>
    </rPh>
    <rPh sb="75" eb="76">
      <t>トモナ</t>
    </rPh>
    <rPh sb="91" eb="93">
      <t>テイカ</t>
    </rPh>
    <rPh sb="153" eb="155">
      <t>フッキュウ</t>
    </rPh>
    <rPh sb="155" eb="157">
      <t>コウジ</t>
    </rPh>
    <rPh sb="158" eb="159">
      <t>トモナ</t>
    </rPh>
    <rPh sb="160" eb="162">
      <t>ケンセツ</t>
    </rPh>
    <rPh sb="162" eb="165">
      <t>カリカンジョウ</t>
    </rPh>
    <rPh sb="166" eb="168">
      <t>セイリ</t>
    </rPh>
    <rPh sb="172" eb="176">
      <t>ゼンネンドヒ</t>
    </rPh>
    <rPh sb="185" eb="187">
      <t>ジョウショウ</t>
    </rPh>
    <rPh sb="234" eb="236">
      <t>リュウドウ</t>
    </rPh>
    <rPh sb="236" eb="238">
      <t>シサン</t>
    </rPh>
    <rPh sb="239" eb="241">
      <t>ケイジョウ</t>
    </rPh>
    <rPh sb="246" eb="248">
      <t>コウジ</t>
    </rPh>
    <rPh sb="249" eb="250">
      <t>トモナ</t>
    </rPh>
    <rPh sb="251" eb="253">
      <t>マエバラ</t>
    </rPh>
    <rPh sb="254" eb="255">
      <t>キン</t>
    </rPh>
    <rPh sb="256" eb="258">
      <t>ゲンショウ</t>
    </rPh>
    <rPh sb="282" eb="284">
      <t>テイカ</t>
    </rPh>
    <rPh sb="345" eb="347">
      <t>テイカ</t>
    </rPh>
    <rPh sb="377" eb="380">
      <t>フタンキン</t>
    </rPh>
    <rPh sb="557" eb="559">
      <t>ゲンショウ</t>
    </rPh>
    <rPh sb="579" eb="581">
      <t>テイカ</t>
    </rPh>
    <rPh sb="637" eb="638">
      <t>ゲン</t>
    </rPh>
    <phoneticPr fontId="4"/>
  </si>
  <si>
    <t>①有形固定資産減価償却率は、公営企業会計に移行して5年目となり、減価償却が進んだことから、前年度比3.65ポイント上昇したものの、類似団体に比しても数値が低く、法定耐用年数に近い資産が少ない状況にある。　
②管渠老朽化率、③管渠改善率については、実績なし。</t>
    <phoneticPr fontId="4"/>
  </si>
  <si>
    <t>　当年度は、上記の理由により経常収支比率、流動比率、累積欠損金比率の指標が低下傾向にある。また、企業債残高対事業規模比率、汚水処理原価率は類似団体平均値と比べて依然として高水準となっており、これらの低減に向けて、一層の費用縮減に加え、適正な収入単価の設定、事業の広域化・共同化や接続率向上等による収益確保などの対策や施設の維持管理・更新に係る官民連携（ウォーターppp)など、将来の事業経営のあり方を検討していく必要がある。
　一方、その他の指標については、類似団体平均値とほぼ同水準である。
　令和2年度より公営企業会計を適用し、｢経営戦略｣を策定して計画的な経営に取り組んでいるが、今後も、将来を見据えた収益確保や費用縮減の他、施設の老朽化状況などを適正に把握し、更新時期を適切に見極め支出の平準化を図るなど、一層経営の効率化に努め、持続的且つ安定的なサービスの提供を行うこととする。</t>
    <rPh sb="6" eb="8">
      <t>ジョウキ</t>
    </rPh>
    <rPh sb="9" eb="11">
      <t>リユウ</t>
    </rPh>
    <rPh sb="14" eb="16">
      <t>ケイジョウ</t>
    </rPh>
    <rPh sb="16" eb="18">
      <t>シュウシ</t>
    </rPh>
    <rPh sb="18" eb="20">
      <t>ヒリツ</t>
    </rPh>
    <rPh sb="21" eb="23">
      <t>リュウドウ</t>
    </rPh>
    <rPh sb="23" eb="25">
      <t>ヒリツ</t>
    </rPh>
    <rPh sb="26" eb="28">
      <t>ルイセキ</t>
    </rPh>
    <rPh sb="28" eb="30">
      <t>ケッソン</t>
    </rPh>
    <rPh sb="30" eb="31">
      <t>キン</t>
    </rPh>
    <rPh sb="31" eb="33">
      <t>ヒリツ</t>
    </rPh>
    <rPh sb="34" eb="36">
      <t>シヒョウ</t>
    </rPh>
    <rPh sb="37" eb="39">
      <t>テイカ</t>
    </rPh>
    <rPh sb="39" eb="41">
      <t>ケイコウ</t>
    </rPh>
    <rPh sb="80" eb="82">
      <t>イゼン</t>
    </rPh>
    <rPh sb="158" eb="160">
      <t>シセツ</t>
    </rPh>
    <rPh sb="161" eb="163">
      <t>イジ</t>
    </rPh>
    <rPh sb="163" eb="165">
      <t>カンリ</t>
    </rPh>
    <rPh sb="166" eb="168">
      <t>コウシン</t>
    </rPh>
    <rPh sb="169" eb="170">
      <t>カカ</t>
    </rPh>
    <rPh sb="171" eb="173">
      <t>カンミン</t>
    </rPh>
    <rPh sb="173" eb="175">
      <t>レンケイ</t>
    </rPh>
    <rPh sb="188" eb="190">
      <t>ショウライ</t>
    </rPh>
    <rPh sb="191" eb="193">
      <t>ジギョウ</t>
    </rPh>
    <rPh sb="193" eb="195">
      <t>ケイエイ</t>
    </rPh>
    <rPh sb="198" eb="199">
      <t>カタ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</si>
</sst>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D7-45E2-A588-D40E686ACD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A9D7-45E2-A588-D40E686ACD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63.26</c:v>
                </c:pt>
                <c:pt idx="1">
                  <c:v>65.22</c:v>
                </c:pt>
                <c:pt idx="2">
                  <c:v>61.77</c:v>
                </c:pt>
                <c:pt idx="3">
                  <c:v>66.78</c:v>
                </c:pt>
                <c:pt idx="4">
                  <c:v>65.3</c:v>
                </c:pt>
              </c:numCache>
            </c:numRef>
          </c:val>
          <c:extLst>
            <c:ext xmlns:c16="http://schemas.microsoft.com/office/drawing/2014/chart" uri="{C3380CC4-5D6E-409C-BE32-E72D297353CC}">
              <c16:uniqueId val="{00000000-81AA-4F3A-9828-171006BE61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81AA-4F3A-9828-171006BE61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90.47</c:v>
                </c:pt>
                <c:pt idx="1">
                  <c:v>90.64</c:v>
                </c:pt>
                <c:pt idx="2">
                  <c:v>91.07</c:v>
                </c:pt>
                <c:pt idx="3">
                  <c:v>91.82</c:v>
                </c:pt>
                <c:pt idx="4">
                  <c:v>91.52</c:v>
                </c:pt>
              </c:numCache>
            </c:numRef>
          </c:val>
          <c:extLst>
            <c:ext xmlns:c16="http://schemas.microsoft.com/office/drawing/2014/chart" uri="{C3380CC4-5D6E-409C-BE32-E72D297353CC}">
              <c16:uniqueId val="{00000000-4C7E-4E74-977D-220A528CA3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C7E-4E74-977D-220A528CA3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105.13</c:v>
                </c:pt>
                <c:pt idx="1">
                  <c:v>121.11</c:v>
                </c:pt>
                <c:pt idx="2">
                  <c:v>103.85</c:v>
                </c:pt>
                <c:pt idx="3">
                  <c:v>110.38</c:v>
                </c:pt>
                <c:pt idx="4">
                  <c:v>101.52</c:v>
                </c:pt>
              </c:numCache>
            </c:numRef>
          </c:val>
          <c:extLst>
            <c:ext xmlns:c16="http://schemas.microsoft.com/office/drawing/2014/chart" uri="{C3380CC4-5D6E-409C-BE32-E72D297353CC}">
              <c16:uniqueId val="{00000000-EE7F-443D-8013-78693534A6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EE7F-443D-8013-78693534A6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4.97</c:v>
                </c:pt>
                <c:pt idx="1">
                  <c:v>8.69</c:v>
                </c:pt>
                <c:pt idx="2">
                  <c:v>12.44</c:v>
                </c:pt>
                <c:pt idx="3">
                  <c:v>16.5</c:v>
                </c:pt>
                <c:pt idx="4">
                  <c:v>20.149999999999999</c:v>
                </c:pt>
              </c:numCache>
            </c:numRef>
          </c:val>
          <c:extLst>
            <c:ext xmlns:c16="http://schemas.microsoft.com/office/drawing/2014/chart" uri="{C3380CC4-5D6E-409C-BE32-E72D297353CC}">
              <c16:uniqueId val="{00000000-4649-4EF8-B9F9-7F06B2528C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4649-4EF8-B9F9-7F06B2528C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C5-418A-BD36-D270B52484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A0C5-418A-BD36-D270B52484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3.86</c:v>
                </c:pt>
                <c:pt idx="4" formatCode="#,##0.00;&quot;△&quot;#,##0.00;&quot;-&quot;">
                  <c:v>6.95</c:v>
                </c:pt>
              </c:numCache>
            </c:numRef>
          </c:val>
          <c:extLst>
            <c:ext xmlns:c16="http://schemas.microsoft.com/office/drawing/2014/chart" uri="{C3380CC4-5D6E-409C-BE32-E72D297353CC}">
              <c16:uniqueId val="{00000000-8D26-41CA-8ADD-A68DE99F76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8D26-41CA-8ADD-A68DE99F76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120.63</c:v>
                </c:pt>
                <c:pt idx="1">
                  <c:v>108.6</c:v>
                </c:pt>
                <c:pt idx="2">
                  <c:v>101.83</c:v>
                </c:pt>
                <c:pt idx="3">
                  <c:v>112.37</c:v>
                </c:pt>
                <c:pt idx="4">
                  <c:v>102.3</c:v>
                </c:pt>
              </c:numCache>
            </c:numRef>
          </c:val>
          <c:extLst>
            <c:ext xmlns:c16="http://schemas.microsoft.com/office/drawing/2014/chart" uri="{C3380CC4-5D6E-409C-BE32-E72D297353CC}">
              <c16:uniqueId val="{00000000-FA35-418E-8DF4-A66DAA5063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FA35-418E-8DF4-A66DAA5063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396.47</c:v>
                </c:pt>
                <c:pt idx="1">
                  <c:v>441.23</c:v>
                </c:pt>
                <c:pt idx="2">
                  <c:v>443.29</c:v>
                </c:pt>
                <c:pt idx="3">
                  <c:v>391.28</c:v>
                </c:pt>
                <c:pt idx="4">
                  <c:v>369.28</c:v>
                </c:pt>
              </c:numCache>
            </c:numRef>
          </c:val>
          <c:extLst>
            <c:ext xmlns:c16="http://schemas.microsoft.com/office/drawing/2014/chart" uri="{C3380CC4-5D6E-409C-BE32-E72D297353CC}">
              <c16:uniqueId val="{00000000-81D5-4159-BC0C-7FA98F4A82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81D5-4159-BC0C-7FA98F4A82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9A-49F0-B3D1-3A5D566201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9A-49F0-B3D1-3A5D566201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63.12</c:v>
                </c:pt>
                <c:pt idx="1">
                  <c:v>66.36</c:v>
                </c:pt>
                <c:pt idx="2">
                  <c:v>67.14</c:v>
                </c:pt>
                <c:pt idx="3">
                  <c:v>66.989999999999995</c:v>
                </c:pt>
                <c:pt idx="4">
                  <c:v>65.930000000000007</c:v>
                </c:pt>
              </c:numCache>
            </c:numRef>
          </c:val>
          <c:extLst>
            <c:ext xmlns:c16="http://schemas.microsoft.com/office/drawing/2014/chart" uri="{C3380CC4-5D6E-409C-BE32-E72D297353CC}">
              <c16:uniqueId val="{00000000-5A32-4075-9CEA-04D85C5626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5A32-4075-9CEA-04D85C5626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福島県</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流域下水道</v>
      </c>
      <c r="Q8" s="58"/>
      <c r="R8" s="58"/>
      <c r="S8" s="58"/>
      <c r="T8" s="58"/>
      <c r="U8" s="58"/>
      <c r="V8" s="58"/>
      <c r="W8" s="58" t="str">
        <f>データ!L6</f>
        <v>E1</v>
      </c>
      <c r="X8" s="58"/>
      <c r="Y8" s="58"/>
      <c r="Z8" s="58"/>
      <c r="AA8" s="58"/>
      <c r="AB8" s="58"/>
      <c r="AC8" s="58"/>
      <c r="AD8" s="59" t="str">
        <f>データ!$M$6</f>
        <v>非設置</v>
      </c>
      <c r="AE8" s="59"/>
      <c r="AF8" s="59"/>
      <c r="AG8" s="59"/>
      <c r="AH8" s="59"/>
      <c r="AI8" s="59"/>
      <c r="AJ8" s="59"/>
      <c r="AK8" s="3"/>
      <c r="AL8" s="38">
        <f>データ!S6</f>
        <v>1771314</v>
      </c>
      <c r="AM8" s="38"/>
      <c r="AN8" s="38"/>
      <c r="AO8" s="38"/>
      <c r="AP8" s="38"/>
      <c r="AQ8" s="38"/>
      <c r="AR8" s="38"/>
      <c r="AS8" s="38"/>
      <c r="AT8" s="39">
        <f>データ!T6</f>
        <v>13784.41</v>
      </c>
      <c r="AU8" s="39"/>
      <c r="AV8" s="39"/>
      <c r="AW8" s="39"/>
      <c r="AX8" s="39"/>
      <c r="AY8" s="39"/>
      <c r="AZ8" s="39"/>
      <c r="BA8" s="39"/>
      <c r="BB8" s="39">
        <f>データ!U6</f>
        <v>128.5</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83.67</v>
      </c>
      <c r="J10" s="39"/>
      <c r="K10" s="39"/>
      <c r="L10" s="39"/>
      <c r="M10" s="39"/>
      <c r="N10" s="39"/>
      <c r="O10" s="39"/>
      <c r="P10" s="39">
        <f>データ!P6</f>
        <v>63.21</v>
      </c>
      <c r="Q10" s="39"/>
      <c r="R10" s="39"/>
      <c r="S10" s="39"/>
      <c r="T10" s="39"/>
      <c r="U10" s="39"/>
      <c r="V10" s="39"/>
      <c r="W10" s="39">
        <f>データ!Q6</f>
        <v>100</v>
      </c>
      <c r="X10" s="39"/>
      <c r="Y10" s="39"/>
      <c r="Z10" s="39"/>
      <c r="AA10" s="39"/>
      <c r="AB10" s="39"/>
      <c r="AC10" s="39"/>
      <c r="AD10" s="38">
        <f>データ!R6</f>
        <v>0</v>
      </c>
      <c r="AE10" s="38"/>
      <c r="AF10" s="38"/>
      <c r="AG10" s="38"/>
      <c r="AH10" s="38"/>
      <c r="AI10" s="38"/>
      <c r="AJ10" s="38"/>
      <c r="AK10" s="2"/>
      <c r="AL10" s="38">
        <f>データ!V6</f>
        <v>551021</v>
      </c>
      <c r="AM10" s="38"/>
      <c r="AN10" s="38"/>
      <c r="AO10" s="38"/>
      <c r="AP10" s="38"/>
      <c r="AQ10" s="38"/>
      <c r="AR10" s="38"/>
      <c r="AS10" s="38"/>
      <c r="AT10" s="39">
        <f>データ!W6</f>
        <v>132.47</v>
      </c>
      <c r="AU10" s="39"/>
      <c r="AV10" s="39"/>
      <c r="AW10" s="39"/>
      <c r="AX10" s="39"/>
      <c r="AY10" s="39"/>
      <c r="AZ10" s="39"/>
      <c r="BA10" s="39"/>
      <c r="BB10" s="39">
        <f>データ!X6</f>
        <v>4159.59</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97.2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84"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BL/GDK41OHhXobB8atxiLja3HF8QpKHFAu3yDTXWGBzXLO1cXqx/mro4jBvdA6b47WWaXXlxKiqBAAo25nN1Q==" saltValue="TeyBQl85yDkEBrAbmfZt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70009</v>
      </c>
      <c r="D6" s="19">
        <f t="shared" si="3"/>
        <v>46</v>
      </c>
      <c r="E6" s="19">
        <f t="shared" si="3"/>
        <v>17</v>
      </c>
      <c r="F6" s="19">
        <f t="shared" si="3"/>
        <v>3</v>
      </c>
      <c r="G6" s="19">
        <f t="shared" si="3"/>
        <v>0</v>
      </c>
      <c r="H6" s="19" t="str">
        <f t="shared" si="3"/>
        <v>福島県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83.67</v>
      </c>
      <c r="P6" s="20">
        <f t="shared" si="3"/>
        <v>63.21</v>
      </c>
      <c r="Q6" s="20">
        <f t="shared" si="3"/>
        <v>100</v>
      </c>
      <c r="R6" s="20">
        <f t="shared" si="3"/>
        <v>0</v>
      </c>
      <c r="S6" s="20">
        <f t="shared" si="3"/>
        <v>1771314</v>
      </c>
      <c r="T6" s="20">
        <f t="shared" si="3"/>
        <v>13784.41</v>
      </c>
      <c r="U6" s="20">
        <f t="shared" si="3"/>
        <v>128.5</v>
      </c>
      <c r="V6" s="20">
        <f t="shared" si="3"/>
        <v>551021</v>
      </c>
      <c r="W6" s="20">
        <f t="shared" si="3"/>
        <v>132.47</v>
      </c>
      <c r="X6" s="20">
        <f t="shared" si="3"/>
        <v>4159.59</v>
      </c>
      <c r="Y6" s="21">
        <f>IF(Y7="",NA(),Y7)</f>
        <v>105.13</v>
      </c>
      <c r="Z6" s="21">
        <f t="shared" ref="Z6:AH6" si="4">IF(Z7="",NA(),Z7)</f>
        <v>121.11</v>
      </c>
      <c r="AA6" s="21">
        <f t="shared" si="4"/>
        <v>103.85</v>
      </c>
      <c r="AB6" s="21">
        <f t="shared" si="4"/>
        <v>110.38</v>
      </c>
      <c r="AC6" s="21">
        <f t="shared" si="4"/>
        <v>101.52</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1">
        <f t="shared" si="5"/>
        <v>3.86</v>
      </c>
      <c r="AN6" s="21">
        <f t="shared" si="5"/>
        <v>6.95</v>
      </c>
      <c r="AO6" s="21">
        <f t="shared" si="5"/>
        <v>9.1</v>
      </c>
      <c r="AP6" s="21">
        <f t="shared" si="5"/>
        <v>10.71</v>
      </c>
      <c r="AQ6" s="21">
        <f t="shared" si="5"/>
        <v>11.46</v>
      </c>
      <c r="AR6" s="21">
        <f t="shared" si="5"/>
        <v>9.85</v>
      </c>
      <c r="AS6" s="21">
        <f t="shared" si="5"/>
        <v>11.25</v>
      </c>
      <c r="AT6" s="20" t="str">
        <f>IF(AT7="","",IF(AT7="-","【-】","【"&amp;SUBSTITUTE(TEXT(AT7,"#,##0.00"),"-","△")&amp;"】"))</f>
        <v>【11.17】</v>
      </c>
      <c r="AU6" s="21">
        <f>IF(AU7="",NA(),AU7)</f>
        <v>120.63</v>
      </c>
      <c r="AV6" s="21">
        <f t="shared" ref="AV6:BD6" si="6">IF(AV7="",NA(),AV7)</f>
        <v>108.6</v>
      </c>
      <c r="AW6" s="21">
        <f t="shared" si="6"/>
        <v>101.83</v>
      </c>
      <c r="AX6" s="21">
        <f t="shared" si="6"/>
        <v>112.37</v>
      </c>
      <c r="AY6" s="21">
        <f t="shared" si="6"/>
        <v>102.3</v>
      </c>
      <c r="AZ6" s="21">
        <f t="shared" si="6"/>
        <v>101.14</v>
      </c>
      <c r="BA6" s="21">
        <f t="shared" si="6"/>
        <v>104.74</v>
      </c>
      <c r="BB6" s="21">
        <f t="shared" si="6"/>
        <v>104.74</v>
      </c>
      <c r="BC6" s="21">
        <f t="shared" si="6"/>
        <v>104.66</v>
      </c>
      <c r="BD6" s="21">
        <f t="shared" si="6"/>
        <v>103.57</v>
      </c>
      <c r="BE6" s="20" t="str">
        <f>IF(BE7="","",IF(BE7="-","【-】","【"&amp;SUBSTITUTE(TEXT(BE7,"#,##0.00"),"-","△")&amp;"】"))</f>
        <v>【103.38】</v>
      </c>
      <c r="BF6" s="21">
        <f>IF(BF7="",NA(),BF7)</f>
        <v>396.47</v>
      </c>
      <c r="BG6" s="21">
        <f t="shared" ref="BG6:BO6" si="7">IF(BG7="",NA(),BG7)</f>
        <v>441.23</v>
      </c>
      <c r="BH6" s="21">
        <f t="shared" si="7"/>
        <v>443.29</v>
      </c>
      <c r="BI6" s="21">
        <f t="shared" si="7"/>
        <v>391.28</v>
      </c>
      <c r="BJ6" s="21">
        <f t="shared" si="7"/>
        <v>369.28</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63.12</v>
      </c>
      <c r="CC6" s="21">
        <f t="shared" ref="CC6:CK6" si="9">IF(CC7="",NA(),CC7)</f>
        <v>66.36</v>
      </c>
      <c r="CD6" s="21">
        <f t="shared" si="9"/>
        <v>67.14</v>
      </c>
      <c r="CE6" s="21">
        <f t="shared" si="9"/>
        <v>66.989999999999995</v>
      </c>
      <c r="CF6" s="21">
        <f t="shared" si="9"/>
        <v>65.930000000000007</v>
      </c>
      <c r="CG6" s="21">
        <f t="shared" si="9"/>
        <v>50.67</v>
      </c>
      <c r="CH6" s="21">
        <f t="shared" si="9"/>
        <v>48.7</v>
      </c>
      <c r="CI6" s="21">
        <f t="shared" si="9"/>
        <v>52.53</v>
      </c>
      <c r="CJ6" s="21">
        <f t="shared" si="9"/>
        <v>52.75</v>
      </c>
      <c r="CK6" s="21">
        <f t="shared" si="9"/>
        <v>52.89</v>
      </c>
      <c r="CL6" s="20" t="str">
        <f>IF(CL7="","",IF(CL7="-","【-】","【"&amp;SUBSTITUTE(TEXT(CL7,"#,##0.00"),"-","△")&amp;"】"))</f>
        <v>【53.07】</v>
      </c>
      <c r="CM6" s="21">
        <f>IF(CM7="",NA(),CM7)</f>
        <v>63.26</v>
      </c>
      <c r="CN6" s="21">
        <f t="shared" ref="CN6:CV6" si="10">IF(CN7="",NA(),CN7)</f>
        <v>65.22</v>
      </c>
      <c r="CO6" s="21">
        <f t="shared" si="10"/>
        <v>61.77</v>
      </c>
      <c r="CP6" s="21">
        <f t="shared" si="10"/>
        <v>66.78</v>
      </c>
      <c r="CQ6" s="21">
        <f t="shared" si="10"/>
        <v>65.3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90.47</v>
      </c>
      <c r="CY6" s="21">
        <f t="shared" ref="CY6:DG6" si="11">IF(CY7="",NA(),CY7)</f>
        <v>90.64</v>
      </c>
      <c r="CZ6" s="21">
        <f t="shared" si="11"/>
        <v>91.07</v>
      </c>
      <c r="DA6" s="21">
        <f t="shared" si="11"/>
        <v>91.82</v>
      </c>
      <c r="DB6" s="21">
        <f t="shared" si="11"/>
        <v>91.52</v>
      </c>
      <c r="DC6" s="21">
        <f t="shared" si="11"/>
        <v>94.01</v>
      </c>
      <c r="DD6" s="21">
        <f t="shared" si="11"/>
        <v>94.14</v>
      </c>
      <c r="DE6" s="21">
        <f t="shared" si="11"/>
        <v>94.02</v>
      </c>
      <c r="DF6" s="21">
        <f t="shared" si="11"/>
        <v>94.43</v>
      </c>
      <c r="DG6" s="21">
        <f t="shared" si="11"/>
        <v>94.27</v>
      </c>
      <c r="DH6" s="20" t="str">
        <f>IF(DH7="","",IF(DH7="-","【-】","【"&amp;SUBSTITUTE(TEXT(DH7,"#,##0.00"),"-","△")&amp;"】"))</f>
        <v>【94.19】</v>
      </c>
      <c r="DI6" s="21">
        <f>IF(DI7="",NA(),DI7)</f>
        <v>4.97</v>
      </c>
      <c r="DJ6" s="21">
        <f t="shared" ref="DJ6:DR6" si="12">IF(DJ7="",NA(),DJ7)</f>
        <v>8.69</v>
      </c>
      <c r="DK6" s="21">
        <f t="shared" si="12"/>
        <v>12.44</v>
      </c>
      <c r="DL6" s="21">
        <f t="shared" si="12"/>
        <v>16.5</v>
      </c>
      <c r="DM6" s="21">
        <f t="shared" si="12"/>
        <v>20.149999999999999</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70009</v>
      </c>
      <c r="D7" s="23">
        <v>46</v>
      </c>
      <c r="E7" s="23">
        <v>17</v>
      </c>
      <c r="F7" s="23">
        <v>3</v>
      </c>
      <c r="G7" s="23">
        <v>0</v>
      </c>
      <c r="H7" s="23" t="s">
        <v>96</v>
      </c>
      <c r="I7" s="23" t="s">
        <v>97</v>
      </c>
      <c r="J7" s="23" t="s">
        <v>98</v>
      </c>
      <c r="K7" s="23" t="s">
        <v>99</v>
      </c>
      <c r="L7" s="23" t="s">
        <v>100</v>
      </c>
      <c r="M7" s="23" t="s">
        <v>101</v>
      </c>
      <c r="N7" s="24" t="s">
        <v>102</v>
      </c>
      <c r="O7" s="24">
        <v>83.67</v>
      </c>
      <c r="P7" s="24">
        <v>63.21</v>
      </c>
      <c r="Q7" s="24">
        <v>100</v>
      </c>
      <c r="R7" s="24">
        <v>0</v>
      </c>
      <c r="S7" s="24">
        <v>1771314</v>
      </c>
      <c r="T7" s="24">
        <v>13784.41</v>
      </c>
      <c r="U7" s="24">
        <v>128.5</v>
      </c>
      <c r="V7" s="24">
        <v>551021</v>
      </c>
      <c r="W7" s="24">
        <v>132.47</v>
      </c>
      <c r="X7" s="24">
        <v>4159.59</v>
      </c>
      <c r="Y7" s="24">
        <v>105.13</v>
      </c>
      <c r="Z7" s="24">
        <v>121.11</v>
      </c>
      <c r="AA7" s="24">
        <v>103.85</v>
      </c>
      <c r="AB7" s="24">
        <v>110.38</v>
      </c>
      <c r="AC7" s="24">
        <v>101.52</v>
      </c>
      <c r="AD7" s="24">
        <v>101.63</v>
      </c>
      <c r="AE7" s="24">
        <v>100.14</v>
      </c>
      <c r="AF7" s="24">
        <v>99.22</v>
      </c>
      <c r="AG7" s="24">
        <v>100.31</v>
      </c>
      <c r="AH7" s="24">
        <v>100.13</v>
      </c>
      <c r="AI7" s="24">
        <v>100.17</v>
      </c>
      <c r="AJ7" s="24">
        <v>0</v>
      </c>
      <c r="AK7" s="24">
        <v>0</v>
      </c>
      <c r="AL7" s="24">
        <v>0</v>
      </c>
      <c r="AM7" s="24">
        <v>3.86</v>
      </c>
      <c r="AN7" s="24">
        <v>6.95</v>
      </c>
      <c r="AO7" s="24">
        <v>9.1</v>
      </c>
      <c r="AP7" s="24">
        <v>10.71</v>
      </c>
      <c r="AQ7" s="24">
        <v>11.46</v>
      </c>
      <c r="AR7" s="24">
        <v>9.85</v>
      </c>
      <c r="AS7" s="24">
        <v>11.25</v>
      </c>
      <c r="AT7" s="24">
        <v>11.17</v>
      </c>
      <c r="AU7" s="24">
        <v>120.63</v>
      </c>
      <c r="AV7" s="24">
        <v>108.6</v>
      </c>
      <c r="AW7" s="24">
        <v>101.83</v>
      </c>
      <c r="AX7" s="24">
        <v>112.37</v>
      </c>
      <c r="AY7" s="24">
        <v>102.3</v>
      </c>
      <c r="AZ7" s="24">
        <v>101.14</v>
      </c>
      <c r="BA7" s="24">
        <v>104.74</v>
      </c>
      <c r="BB7" s="24">
        <v>104.74</v>
      </c>
      <c r="BC7" s="24">
        <v>104.66</v>
      </c>
      <c r="BD7" s="24">
        <v>103.57</v>
      </c>
      <c r="BE7" s="24">
        <v>103.38</v>
      </c>
      <c r="BF7" s="24">
        <v>396.47</v>
      </c>
      <c r="BG7" s="24">
        <v>441.23</v>
      </c>
      <c r="BH7" s="24">
        <v>443.29</v>
      </c>
      <c r="BI7" s="24">
        <v>391.28</v>
      </c>
      <c r="BJ7" s="24">
        <v>369.28</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63.12</v>
      </c>
      <c r="CC7" s="24">
        <v>66.36</v>
      </c>
      <c r="CD7" s="24">
        <v>67.14</v>
      </c>
      <c r="CE7" s="24">
        <v>66.989999999999995</v>
      </c>
      <c r="CF7" s="24">
        <v>65.930000000000007</v>
      </c>
      <c r="CG7" s="24">
        <v>50.67</v>
      </c>
      <c r="CH7" s="24">
        <v>48.7</v>
      </c>
      <c r="CI7" s="24">
        <v>52.53</v>
      </c>
      <c r="CJ7" s="24">
        <v>52.75</v>
      </c>
      <c r="CK7" s="24">
        <v>52.89</v>
      </c>
      <c r="CL7" s="24">
        <v>53.07</v>
      </c>
      <c r="CM7" s="24">
        <v>63.26</v>
      </c>
      <c r="CN7" s="24">
        <v>65.22</v>
      </c>
      <c r="CO7" s="24">
        <v>61.77</v>
      </c>
      <c r="CP7" s="24">
        <v>66.78</v>
      </c>
      <c r="CQ7" s="24">
        <v>65.3</v>
      </c>
      <c r="CR7" s="24">
        <v>68.2</v>
      </c>
      <c r="CS7" s="24">
        <v>68.05</v>
      </c>
      <c r="CT7" s="24">
        <v>67.099999999999994</v>
      </c>
      <c r="CU7" s="24">
        <v>71.900000000000006</v>
      </c>
      <c r="CV7" s="24">
        <v>68.599999999999994</v>
      </c>
      <c r="CW7" s="24">
        <v>68.61</v>
      </c>
      <c r="CX7" s="24">
        <v>90.47</v>
      </c>
      <c r="CY7" s="24">
        <v>90.64</v>
      </c>
      <c r="CZ7" s="24">
        <v>91.07</v>
      </c>
      <c r="DA7" s="24">
        <v>91.82</v>
      </c>
      <c r="DB7" s="24">
        <v>91.52</v>
      </c>
      <c r="DC7" s="24">
        <v>94.01</v>
      </c>
      <c r="DD7" s="24">
        <v>94.14</v>
      </c>
      <c r="DE7" s="24">
        <v>94.02</v>
      </c>
      <c r="DF7" s="24">
        <v>94.43</v>
      </c>
      <c r="DG7" s="24">
        <v>94.27</v>
      </c>
      <c r="DH7" s="24">
        <v>94.19</v>
      </c>
      <c r="DI7" s="24">
        <v>4.97</v>
      </c>
      <c r="DJ7" s="24">
        <v>8.69</v>
      </c>
      <c r="DK7" s="24">
        <v>12.44</v>
      </c>
      <c r="DL7" s="24">
        <v>16.5</v>
      </c>
      <c r="DM7" s="24">
        <v>20.149999999999999</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C39CA0-6712-4547-857F-1CC9C62F26B1}">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7081BEF2-72F1-453B-A4B8-2E0CB45C82F6}">
  <ds:schemaRefs>
    <ds:schemaRef ds:uri="http://schemas.microsoft.com/sharepoint/v3/contenttype/forms"/>
  </ds:schemaRefs>
</ds:datastoreItem>
</file>

<file path=customXml/itemProps3.xml><?xml version="1.0" encoding="utf-8"?>
<ds:datastoreItem xmlns:ds="http://schemas.openxmlformats.org/officeDocument/2006/customXml" ds:itemID="{0CDA1AAB-5FD6-4AF3-94BD-87A4E0B57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2026-01-23T13:25:09Z</cp:lastPrinted>
  <dcterms:created xsi:type="dcterms:W3CDTF">2025-12-23T06:07:06Z</dcterms:created>
  <dcterms:modified xsi:type="dcterms:W3CDTF">2026-01-29T23:38:03Z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