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mc:Choice Requires="x15">
      <x15ac:absPath xmlns:x15ac="http://schemas.microsoft.com/office/spreadsheetml/2010/11/ac" url="Z:\経理\経理G_共有\★予算・決算関係\決算\★R6年度 決算資料\08_総務省経営比較分析表\01_分析表　作成\02_起案\"/>
    </mc:Choice>
  </mc:AlternateContent>
  <xr:revisionPtr revIDLastSave="0" documentId="13_ncr:1_{123B6B17-40FC-487E-AA97-43248BC5483E}" xr6:coauthVersionLast="47" xr6:coauthVersionMax="47" xr10:uidLastSave="{00000000-0000-0000-0000-000000000000}"/>
  <workbookProtection workbookAlgorithmName="SHA-512" workbookHashValue="pEfJmwxWKdah9hTMyQTZTCvtmYrZzxnDzonjcIbUmXNmNqQg1nB/vW0Xe+W8pU7xKWHHot1N1f4HrPpKFFKSxg==" workbookSaltValue="mS/orqDlYtUSRNJVbJzWNg==" workbookSpinCount="100000" lockStructure="1"/>
  <bookViews>
    <workbookView xWindow="-4005" yWindow="-16320" windowWidth="29040" windowHeight="15720" xr2:uid="{00000000-000D-0000-FFFF-FFFF00000000}"/>
  </bookViews>
  <sheets>
    <sheet name="法適用_水道事業" sheetId="4" r:id="rId1"/>
    <sheet name="データ" sheetId="5" state="hidden" r:id="rId2"/>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<sst xmlns="http://schemas.openxmlformats.org/spreadsheetml/2006/main" count="228" uniqueCount="115">
  <si>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</si>
  <si>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</si>
  <si>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</si>
  <si>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</si>
  <si>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</si>
  <si>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</si>
  <si>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</si>
  <si>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</si>
  <si>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</si>
  <si>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</si>
  <si>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</si>
  <si>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</si>
  <si>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</si>
  <si>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</si>
  <si>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</si>
  <si>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</si>
  <si>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</si>
  <si>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</si>
  <si>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</si>
  <si>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</si>
  <si>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</si>
  <si>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</si>
  <si>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</si>
  <si>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</si>
  <si>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</si>
  <si>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</si>
  <si>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</si>
  <si>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</si>
  <si>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</si>
  <si>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</si>
  <si>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</si>
  <si>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</si>
  <si>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</si>
  <si>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</si>
  <si>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</si>
  <si>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</si>
  <si>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</si>
  <si>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</si>
  <si>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</si>
  <si>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</si>
  <si>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</si>
  <si>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</si>
  <si>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</si>
  <si>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</si>
  <si>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</si>
  <si>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</si>
  <si>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</si>
  <si>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</si>
  <si>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</si>
  <si>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</si>
  <si>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</si>
  <si>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</si>
  <si>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</si>
  <si>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</si>
  <si>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</si>
  <si>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</si>
  <si>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</si>
  <si>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</si>
  <si>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</si>
  <si>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</si>
  <si>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</si>
  <si>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</si>
  <si>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</si>
  <si>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</si>
  <si>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</si>
  <si>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</si>
  <si>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</si>
  <si>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</si>
  <si>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</si>
  <si>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</si>
  <si>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</si>
  <si>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</si>
  <si>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</si>
  <si>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</si>
  <si>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</si>
  <si>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</si>
  <si>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</si>
  <si>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</si>
  <si>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</si>
  <si>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</si>
  <si>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</si>
  <si>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</si>
  <si>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</si>
  <si>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</si>
  <si>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</si>
  <si>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</si>
  <si>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</si>
  <si>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</si>
  <si>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</si>
  <si>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</si>
  <si>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</si>
  <si>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</si>
  <si>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</si>
  <si>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</si>
  <si>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</si>
  <si>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</si>
  <si>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</si>
  <si>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</si>
  <si>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</si>
  <si>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</si>
  <si>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</si>
  <si>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</si>
  <si>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</si>
  <si>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</si>
  <si>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</si>
  <si>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</si>
  <si>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</si>
  <si>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</si>
  <si>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</si>
  <si>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</si>
  <si>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</si>
  <si>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</si>
  <si>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「①有形固定資産減価償却率」は、類似団体平均と同等規模で推移しており、概ね平均的な老朽化の状況である。主要施設別では、建物が50.79％、構築物が53.50％、機械及び装置が70.87％となっている。
　管路は、法定耐用年数に達していないものが多く、「②管路経年化率」、「③管路更新率」ともに類似団体平均に比べて低い数値を推移しているが、今後は、経営戦略に位置づける更新周期をふまえ、耐震化と併せた計画的な更新を進めていく必要がある。</t>
    <phoneticPr fontId="4"/>
  </si>
  <si>
    <t>　累積欠損金比率が増加したものの、各経営指標の状況から良好な経営状況といえる。なお、欠損金については、令和7年度に資本剰余金の処分と資本金の額の減少による補填を行っている。
　しかし、今後、人口減少による水需要の減少、水道施設の老朽化による更新費用の増加や災害等に備えた危機管理対策など、経営環境は厳しさを増していく。
　このため、令和7年3月に改定した「企業局経営戦略」に基づき、計画的な事業運営、効率的な管理運営、財政基盤の強化、需要に応じた事業展開など、計画的かつ効率的な経営を推進していく。
※「企業局経営戦略」掲載ＵＲＬ
https://www.kigyou.pref.ibaraki.jp/page/page000009.html</t>
    <rPh sb="1" eb="5">
      <t>ルイセキケッソン</t>
    </rPh>
    <rPh sb="5" eb="6">
      <t>キン</t>
    </rPh>
    <rPh sb="6" eb="8">
      <t>ヒリツ</t>
    </rPh>
    <rPh sb="9" eb="11">
      <t>ゾウカ</t>
    </rPh>
    <rPh sb="17" eb="22">
      <t>カクケイエイシヒョウ</t>
    </rPh>
    <rPh sb="23" eb="25">
      <t>ジョウキョウ</t>
    </rPh>
    <rPh sb="27" eb="29">
      <t>リョウコウ</t>
    </rPh>
    <rPh sb="30" eb="34">
      <t>ケイエイジョウキョウ</t>
    </rPh>
    <rPh sb="166" eb="168">
      <t>レイワ</t>
    </rPh>
    <phoneticPr fontId="4"/>
  </si>
  <si>
    <t>＜健全性＞　
　「①経常収支比率」は、過去5年間とも100％を上回り、経常収益で経常費用を賄うことができている。
　「②累積欠損金比率」は、令和6年度に大きく増加した。これは、水道事業の広域化に伴う施設最適化により、県中央広域水道事業の施設において稼働する見込みがない部分が生じるため、その資産価値を減額する減損損失を計上したことによるものである。なお、欠損金については、令和7年度に資本剰余金の処分と資本金の額の減少による補填を行っている。
　「③流動比率」は、過去5年間とも200％を上回っており、短期債務に対する支払能力は健全である。
  「④企業債残高対給水収益比率」は、過去5年間とも企業債の着実な償還により企業債残高が減少し、類似団体平均と同等規模で推移している。
  「⑤料金回収率」は、過去5年間とも100％を上回り、給水に係る費用を給水収益で賄うことができている。
  「⑥給水原価」は、類似団体平均を上回って推移しているが、これは可住地面積が広く投資効率が悪いこと及び開発費用のかかるダム等で水源を確保していることから、資本費（減価償却費及び企業債利息）が高くなっていることが要因である。
＜効率性＞
  「⑦施設利用率」は、類似団体平均を上回って推移しているが、さらなる利用率の向上への取り組みのほか、水需要の動向を的確に捉えた施設規模の見直しを検討していく必要がある。
　「⑧有収率」は、過去5年間とも高い数値で推移し、施設の稼働がおおよそ収益に結びついている。</t>
    <rPh sb="65" eb="67">
      <t>ヒリツ</t>
    </rPh>
    <rPh sb="70" eb="72">
      <t>レイワ</t>
    </rPh>
    <rPh sb="73" eb="75">
      <t>ネンド</t>
    </rPh>
    <rPh sb="76" eb="77">
      <t>オオ</t>
    </rPh>
    <rPh sb="79" eb="81">
      <t>ゾウカ</t>
    </rPh>
    <rPh sb="88" eb="92">
      <t>スイドウジギョウ</t>
    </rPh>
    <rPh sb="93" eb="96">
      <t>コウイキカ</t>
    </rPh>
    <rPh sb="97" eb="98">
      <t>トモナ</t>
    </rPh>
    <rPh sb="99" eb="104">
      <t>シセツサイテキカ</t>
    </rPh>
    <rPh sb="108" eb="111">
      <t>ケンチュウオウ</t>
    </rPh>
    <rPh sb="111" eb="113">
      <t>コウイキ</t>
    </rPh>
    <rPh sb="113" eb="117">
      <t>スイドウジギョウ</t>
    </rPh>
    <rPh sb="118" eb="120">
      <t>シセツ</t>
    </rPh>
    <rPh sb="124" eb="126">
      <t>カドウ</t>
    </rPh>
    <rPh sb="128" eb="130">
      <t>ミコ</t>
    </rPh>
    <rPh sb="134" eb="136">
      <t>ブブン</t>
    </rPh>
    <rPh sb="137" eb="138">
      <t>ショウ</t>
    </rPh>
    <rPh sb="145" eb="147">
      <t>シサン</t>
    </rPh>
    <rPh sb="147" eb="149">
      <t>カチ</t>
    </rPh>
    <rPh sb="150" eb="152">
      <t>ゲンガク</t>
    </rPh>
    <rPh sb="154" eb="158">
      <t>ゲンソンソンシツ</t>
    </rPh>
    <rPh sb="159" eb="161">
      <t>ケイジョウ</t>
    </rPh>
    <rPh sb="177" eb="180">
      <t>ケッソンキン</t>
    </rPh>
    <rPh sb="186" eb="188">
      <t>レイワ</t>
    </rPh>
    <rPh sb="189" eb="191">
      <t>ネンド</t>
    </rPh>
    <rPh sb="192" eb="194">
      <t>シホン</t>
    </rPh>
    <rPh sb="194" eb="197">
      <t>ジョウヨキン</t>
    </rPh>
    <rPh sb="198" eb="200">
      <t>ショブン</t>
    </rPh>
    <rPh sb="201" eb="204">
      <t>シホンキン</t>
    </rPh>
    <rPh sb="205" eb="206">
      <t>ガク</t>
    </rPh>
    <rPh sb="207" eb="209">
      <t>ゲンショウ</t>
    </rPh>
    <rPh sb="215" eb="21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</si>
</sst>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quot;-&quot;">
                  <c:v>0.01</c:v>
                </c:pt>
                <c:pt idx="1">
                  <c:v>0</c:v>
                </c:pt>
                <c:pt idx="2">
                  <c:v>0</c:v>
                </c:pt>
                <c:pt idx="3">
                  <c:v>0</c:v>
                </c:pt>
                <c:pt idx="4">
                  <c:v>0</c:v>
                </c:pt>
              </c:numCache>
            </c:numRef>
          </c:val>
          <c:extLst>
            <c:ext xmlns:c16="http://schemas.microsoft.com/office/drawing/2014/chart" uri="{C3380CC4-5D6E-409C-BE32-E72D297353CC}">
              <c16:uniqueId val="{00000000-F346-445F-B9E3-F9323827B3C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F346-445F-B9E3-F9323827B3C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69.02</c:v>
                </c:pt>
                <c:pt idx="1">
                  <c:v>68.22</c:v>
                </c:pt>
                <c:pt idx="2">
                  <c:v>68.260000000000005</c:v>
                </c:pt>
                <c:pt idx="3">
                  <c:v>69.62</c:v>
                </c:pt>
                <c:pt idx="4">
                  <c:v>70.349999999999994</c:v>
                </c:pt>
              </c:numCache>
            </c:numRef>
          </c:val>
          <c:extLst>
            <c:ext xmlns:c16="http://schemas.microsoft.com/office/drawing/2014/chart" uri="{C3380CC4-5D6E-409C-BE32-E72D297353CC}">
              <c16:uniqueId val="{00000000-891B-4C78-84A9-A189823BF87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891B-4C78-84A9-A189823BF87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98.23</c:v>
                </c:pt>
                <c:pt idx="1">
                  <c:v>98.8</c:v>
                </c:pt>
                <c:pt idx="2">
                  <c:v>98.77</c:v>
                </c:pt>
                <c:pt idx="3">
                  <c:v>99.01</c:v>
                </c:pt>
                <c:pt idx="4">
                  <c:v>99.19</c:v>
                </c:pt>
              </c:numCache>
            </c:numRef>
          </c:val>
          <c:extLst>
            <c:ext xmlns:c16="http://schemas.microsoft.com/office/drawing/2014/chart" uri="{C3380CC4-5D6E-409C-BE32-E72D297353CC}">
              <c16:uniqueId val="{00000000-3B69-4955-8E88-66AF2AFEEDE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3B69-4955-8E88-66AF2AFEEDE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119.65</c:v>
                </c:pt>
                <c:pt idx="1">
                  <c:v>117.78</c:v>
                </c:pt>
                <c:pt idx="2">
                  <c:v>110.07</c:v>
                </c:pt>
                <c:pt idx="3">
                  <c:v>108.63</c:v>
                </c:pt>
                <c:pt idx="4">
                  <c:v>112.53</c:v>
                </c:pt>
              </c:numCache>
            </c:numRef>
          </c:val>
          <c:extLst>
            <c:ext xmlns:c16="http://schemas.microsoft.com/office/drawing/2014/chart" uri="{C3380CC4-5D6E-409C-BE32-E72D297353CC}">
              <c16:uniqueId val="{00000000-AA63-4186-B1BC-14F916D4644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AA63-4186-B1BC-14F916D4644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55.44</c:v>
                </c:pt>
                <c:pt idx="1">
                  <c:v>56.33</c:v>
                </c:pt>
                <c:pt idx="2">
                  <c:v>56.36</c:v>
                </c:pt>
                <c:pt idx="3">
                  <c:v>58.1</c:v>
                </c:pt>
                <c:pt idx="4">
                  <c:v>59.42</c:v>
                </c:pt>
              </c:numCache>
            </c:numRef>
          </c:val>
          <c:extLst>
            <c:ext xmlns:c16="http://schemas.microsoft.com/office/drawing/2014/chart" uri="{C3380CC4-5D6E-409C-BE32-E72D297353CC}">
              <c16:uniqueId val="{00000000-E87E-4368-B920-57008004092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E87E-4368-B920-57008004092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11.26</c:v>
                </c:pt>
                <c:pt idx="1">
                  <c:v>14.4</c:v>
                </c:pt>
                <c:pt idx="2">
                  <c:v>14.22</c:v>
                </c:pt>
                <c:pt idx="3">
                  <c:v>19.09</c:v>
                </c:pt>
                <c:pt idx="4">
                  <c:v>20.79</c:v>
                </c:pt>
              </c:numCache>
            </c:numRef>
          </c:val>
          <c:extLst>
            <c:ext xmlns:c16="http://schemas.microsoft.com/office/drawing/2014/chart" uri="{C3380CC4-5D6E-409C-BE32-E72D297353CC}">
              <c16:uniqueId val="{00000000-62D9-4317-9C36-33F445AA1DF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62D9-4317-9C36-33F445AA1DF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quot;-&quot;">
                  <c:v>58.75</c:v>
                </c:pt>
              </c:numCache>
            </c:numRef>
          </c:val>
          <c:extLst>
            <c:ext xmlns:c16="http://schemas.microsoft.com/office/drawing/2014/chart" uri="{C3380CC4-5D6E-409C-BE32-E72D297353CC}">
              <c16:uniqueId val="{00000000-B55A-417F-9F7E-A43AB13E41D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B55A-417F-9F7E-A43AB13E41D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361.03</c:v>
                </c:pt>
                <c:pt idx="1">
                  <c:v>396.54</c:v>
                </c:pt>
                <c:pt idx="2">
                  <c:v>365.31</c:v>
                </c:pt>
                <c:pt idx="3">
                  <c:v>389.16</c:v>
                </c:pt>
                <c:pt idx="4">
                  <c:v>506.43</c:v>
                </c:pt>
              </c:numCache>
            </c:numRef>
          </c:val>
          <c:extLst>
            <c:ext xmlns:c16="http://schemas.microsoft.com/office/drawing/2014/chart" uri="{C3380CC4-5D6E-409C-BE32-E72D297353CC}">
              <c16:uniqueId val="{00000000-DFAC-46B7-AB95-C64A134BDEE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DFAC-46B7-AB95-C64A134BDEE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269.27</c:v>
                </c:pt>
                <c:pt idx="1">
                  <c:v>251.59</c:v>
                </c:pt>
                <c:pt idx="2">
                  <c:v>238.74</c:v>
                </c:pt>
                <c:pt idx="3">
                  <c:v>225.34</c:v>
                </c:pt>
                <c:pt idx="4">
                  <c:v>216.89</c:v>
                </c:pt>
              </c:numCache>
            </c:numRef>
          </c:val>
          <c:extLst>
            <c:ext xmlns:c16="http://schemas.microsoft.com/office/drawing/2014/chart" uri="{C3380CC4-5D6E-409C-BE32-E72D297353CC}">
              <c16:uniqueId val="{00000000-C2D5-4E31-89DB-AC48A117423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C2D5-4E31-89DB-AC48A117423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120.55</c:v>
                </c:pt>
                <c:pt idx="1">
                  <c:v>118.36</c:v>
                </c:pt>
                <c:pt idx="2">
                  <c:v>109.67</c:v>
                </c:pt>
                <c:pt idx="3">
                  <c:v>106.51</c:v>
                </c:pt>
                <c:pt idx="4">
                  <c:v>109.91</c:v>
                </c:pt>
              </c:numCache>
            </c:numRef>
          </c:val>
          <c:extLst>
            <c:ext xmlns:c16="http://schemas.microsoft.com/office/drawing/2014/chart" uri="{C3380CC4-5D6E-409C-BE32-E72D297353CC}">
              <c16:uniqueId val="{00000000-F27D-4109-9221-7C27074D9C3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F27D-4109-9221-7C27074D9C3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94</c:v>
                </c:pt>
                <c:pt idx="1">
                  <c:v>95.93</c:v>
                </c:pt>
                <c:pt idx="2">
                  <c:v>103.67</c:v>
                </c:pt>
                <c:pt idx="3">
                  <c:v>105.37</c:v>
                </c:pt>
                <c:pt idx="4">
                  <c:v>101.61</c:v>
                </c:pt>
              </c:numCache>
            </c:numRef>
          </c:val>
          <c:extLst>
            <c:ext xmlns:c16="http://schemas.microsoft.com/office/drawing/2014/chart" uri="{C3380CC4-5D6E-409C-BE32-E72D297353CC}">
              <c16:uniqueId val="{00000000-50CA-4887-A564-8FB2B6596C9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50CA-4887-A564-8FB2B6596C9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9" zoomScaleNormal="100" workbookViewId="0">
      <selection activeCell="BL11" sqref="BL11:B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自治体職員</v>
      </c>
      <c r="AE8" s="43"/>
      <c r="AF8" s="43"/>
      <c r="AG8" s="43"/>
      <c r="AH8" s="43"/>
      <c r="AI8" s="43"/>
      <c r="AJ8" s="43"/>
      <c r="AK8" s="2"/>
      <c r="AL8" s="44">
        <f>データ!$R$6</f>
        <v>2848597</v>
      </c>
      <c r="AM8" s="44"/>
      <c r="AN8" s="44"/>
      <c r="AO8" s="44"/>
      <c r="AP8" s="44"/>
      <c r="AQ8" s="44"/>
      <c r="AR8" s="44"/>
      <c r="AS8" s="44"/>
      <c r="AT8" s="45">
        <f>データ!$S$6</f>
        <v>6098.32</v>
      </c>
      <c r="AU8" s="46"/>
      <c r="AV8" s="46"/>
      <c r="AW8" s="46"/>
      <c r="AX8" s="46"/>
      <c r="AY8" s="46"/>
      <c r="AZ8" s="46"/>
      <c r="BA8" s="46"/>
      <c r="BB8" s="47">
        <f>データ!$T$6</f>
        <v>467.11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83.54</v>
      </c>
      <c r="J10" s="46"/>
      <c r="K10" s="46"/>
      <c r="L10" s="46"/>
      <c r="M10" s="46"/>
      <c r="N10" s="46"/>
      <c r="O10" s="80"/>
      <c r="P10" s="47">
        <f>データ!$P$6</f>
        <v>92.95</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2261204</v>
      </c>
      <c r="AM10" s="44"/>
      <c r="AN10" s="44"/>
      <c r="AO10" s="44"/>
      <c r="AP10" s="44"/>
      <c r="AQ10" s="44"/>
      <c r="AR10" s="44"/>
      <c r="AS10" s="44"/>
      <c r="AT10" s="45">
        <f>データ!$V$6</f>
        <v>4117.87</v>
      </c>
      <c r="AU10" s="46"/>
      <c r="AV10" s="46"/>
      <c r="AW10" s="46"/>
      <c r="AX10" s="46"/>
      <c r="AY10" s="46"/>
      <c r="AZ10" s="46"/>
      <c r="BA10" s="46"/>
      <c r="BB10" s="47">
        <f>データ!$W$6</f>
        <v>549.12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114</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112</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b+/GuQ85cEHL6TlzmFBxfT//V/C4LULhxp8KcWb+nOK50d5DhtPI4+aamKon7yOODhbQv2xtPzCgBJ2dvCZNg==" saltValue="J7MSufeYNKA6OHgTsSWecg==" spinCount="100000" sheet="1" objects="1" scenarios="1" formatCells="0" formatColumns="0" formatRows="0"/>
  <mergeCells count="48">
    <mergeCell ref="BL64:BZ65"/>
    <mergeCell ref="BL47:BZ63"/>
    <mergeCell ref="AT10:BA10"/>
    <mergeCell ref="BL16:BZ44"/>
    <mergeCell ref="BL45:BZ46"/>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80004</v>
      </c>
      <c r="D6" s="20">
        <f t="shared" si="3"/>
        <v>46</v>
      </c>
      <c r="E6" s="20">
        <f t="shared" si="3"/>
        <v>1</v>
      </c>
      <c r="F6" s="20">
        <f t="shared" si="3"/>
        <v>0</v>
      </c>
      <c r="G6" s="20">
        <f t="shared" si="3"/>
        <v>2</v>
      </c>
      <c r="H6" s="20" t="str">
        <f t="shared" si="3"/>
        <v>茨城県</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83.54</v>
      </c>
      <c r="P6" s="21">
        <f t="shared" si="3"/>
        <v>92.95</v>
      </c>
      <c r="Q6" s="21">
        <f t="shared" si="3"/>
        <v>0</v>
      </c>
      <c r="R6" s="21">
        <f t="shared" si="3"/>
        <v>2848597</v>
      </c>
      <c r="S6" s="21">
        <f t="shared" si="3"/>
        <v>6098.32</v>
      </c>
      <c r="T6" s="21">
        <f t="shared" si="3"/>
        <v>467.11</v>
      </c>
      <c r="U6" s="21">
        <f t="shared" si="3"/>
        <v>2261204</v>
      </c>
      <c r="V6" s="21">
        <f t="shared" si="3"/>
        <v>4117.87</v>
      </c>
      <c r="W6" s="21">
        <f t="shared" si="3"/>
        <v>549.12</v>
      </c>
      <c r="X6" s="22">
        <f>IF(X7="",NA(),X7)</f>
        <v>119.65</v>
      </c>
      <c r="Y6" s="22">
        <f t="shared" ref="Y6:AG6" si="4">IF(Y7="",NA(),Y7)</f>
        <v>117.78</v>
      </c>
      <c r="Z6" s="22">
        <f t="shared" si="4"/>
        <v>110.07</v>
      </c>
      <c r="AA6" s="22">
        <f t="shared" si="4"/>
        <v>108.63</v>
      </c>
      <c r="AB6" s="22">
        <f t="shared" si="4"/>
        <v>112.53</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2">
        <f t="shared" si="5"/>
        <v>58.75</v>
      </c>
      <c r="AN6" s="22">
        <f t="shared" si="5"/>
        <v>12.29</v>
      </c>
      <c r="AO6" s="22">
        <f t="shared" si="5"/>
        <v>8.77</v>
      </c>
      <c r="AP6" s="22">
        <f t="shared" si="5"/>
        <v>8.81</v>
      </c>
      <c r="AQ6" s="22">
        <f t="shared" si="5"/>
        <v>8.48</v>
      </c>
      <c r="AR6" s="22">
        <f t="shared" si="5"/>
        <v>11</v>
      </c>
      <c r="AS6" s="21" t="str">
        <f>IF(AS7="","",IF(AS7="-","【-】","【"&amp;SUBSTITUTE(TEXT(AS7,"#,##0.00"),"-","△")&amp;"】"))</f>
        <v>【11.00】</v>
      </c>
      <c r="AT6" s="22">
        <f>IF(AT7="",NA(),AT7)</f>
        <v>361.03</v>
      </c>
      <c r="AU6" s="22">
        <f t="shared" ref="AU6:BC6" si="6">IF(AU7="",NA(),AU7)</f>
        <v>396.54</v>
      </c>
      <c r="AV6" s="22">
        <f t="shared" si="6"/>
        <v>365.31</v>
      </c>
      <c r="AW6" s="22">
        <f t="shared" si="6"/>
        <v>389.16</v>
      </c>
      <c r="AX6" s="22">
        <f t="shared" si="6"/>
        <v>506.43</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269.27</v>
      </c>
      <c r="BF6" s="22">
        <f t="shared" ref="BF6:BN6" si="7">IF(BF7="",NA(),BF7)</f>
        <v>251.59</v>
      </c>
      <c r="BG6" s="22">
        <f t="shared" si="7"/>
        <v>238.74</v>
      </c>
      <c r="BH6" s="22">
        <f t="shared" si="7"/>
        <v>225.34</v>
      </c>
      <c r="BI6" s="22">
        <f t="shared" si="7"/>
        <v>216.89</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120.55</v>
      </c>
      <c r="BQ6" s="22">
        <f t="shared" ref="BQ6:BY6" si="8">IF(BQ7="",NA(),BQ7)</f>
        <v>118.36</v>
      </c>
      <c r="BR6" s="22">
        <f t="shared" si="8"/>
        <v>109.67</v>
      </c>
      <c r="BS6" s="22">
        <f t="shared" si="8"/>
        <v>106.51</v>
      </c>
      <c r="BT6" s="22">
        <f t="shared" si="8"/>
        <v>109.91</v>
      </c>
      <c r="BU6" s="22">
        <f t="shared" si="8"/>
        <v>110.77</v>
      </c>
      <c r="BV6" s="22">
        <f t="shared" si="8"/>
        <v>112.35</v>
      </c>
      <c r="BW6" s="22">
        <f t="shared" si="8"/>
        <v>106.47</v>
      </c>
      <c r="BX6" s="22">
        <f t="shared" si="8"/>
        <v>107.7</v>
      </c>
      <c r="BY6" s="22">
        <f t="shared" si="8"/>
        <v>106.29</v>
      </c>
      <c r="BZ6" s="21" t="str">
        <f>IF(BZ7="","",IF(BZ7="-","【-】","【"&amp;SUBSTITUTE(TEXT(BZ7,"#,##0.00"),"-","△")&amp;"】"))</f>
        <v>【106.29】</v>
      </c>
      <c r="CA6" s="22">
        <f>IF(CA7="",NA(),CA7)</f>
        <v>94</v>
      </c>
      <c r="CB6" s="22">
        <f t="shared" ref="CB6:CJ6" si="9">IF(CB7="",NA(),CB7)</f>
        <v>95.93</v>
      </c>
      <c r="CC6" s="22">
        <f t="shared" si="9"/>
        <v>103.67</v>
      </c>
      <c r="CD6" s="22">
        <f t="shared" si="9"/>
        <v>105.37</v>
      </c>
      <c r="CE6" s="22">
        <f t="shared" si="9"/>
        <v>101.61</v>
      </c>
      <c r="CF6" s="22">
        <f t="shared" si="9"/>
        <v>73.180000000000007</v>
      </c>
      <c r="CG6" s="22">
        <f t="shared" si="9"/>
        <v>73.05</v>
      </c>
      <c r="CH6" s="22">
        <f t="shared" si="9"/>
        <v>77.53</v>
      </c>
      <c r="CI6" s="22">
        <f t="shared" si="9"/>
        <v>76.25</v>
      </c>
      <c r="CJ6" s="22">
        <f t="shared" si="9"/>
        <v>77.75</v>
      </c>
      <c r="CK6" s="21" t="str">
        <f>IF(CK7="","",IF(CK7="-","【-】","【"&amp;SUBSTITUTE(TEXT(CK7,"#,##0.00"),"-","△")&amp;"】"))</f>
        <v>【77.75】</v>
      </c>
      <c r="CL6" s="22">
        <f>IF(CL7="",NA(),CL7)</f>
        <v>69.02</v>
      </c>
      <c r="CM6" s="22">
        <f t="shared" ref="CM6:CU6" si="10">IF(CM7="",NA(),CM7)</f>
        <v>68.22</v>
      </c>
      <c r="CN6" s="22">
        <f t="shared" si="10"/>
        <v>68.260000000000005</v>
      </c>
      <c r="CO6" s="22">
        <f t="shared" si="10"/>
        <v>69.62</v>
      </c>
      <c r="CP6" s="22">
        <f t="shared" si="10"/>
        <v>70.349999999999994</v>
      </c>
      <c r="CQ6" s="22">
        <f t="shared" si="10"/>
        <v>62.26</v>
      </c>
      <c r="CR6" s="22">
        <f t="shared" si="10"/>
        <v>62.22</v>
      </c>
      <c r="CS6" s="22">
        <f t="shared" si="10"/>
        <v>61.45</v>
      </c>
      <c r="CT6" s="22">
        <f t="shared" si="10"/>
        <v>61.63</v>
      </c>
      <c r="CU6" s="22">
        <f t="shared" si="10"/>
        <v>61.54</v>
      </c>
      <c r="CV6" s="21" t="str">
        <f>IF(CV7="","",IF(CV7="-","【-】","【"&amp;SUBSTITUTE(TEXT(CV7,"#,##0.00"),"-","△")&amp;"】"))</f>
        <v>【61.54】</v>
      </c>
      <c r="CW6" s="22">
        <f>IF(CW7="",NA(),CW7)</f>
        <v>98.23</v>
      </c>
      <c r="CX6" s="22">
        <f t="shared" ref="CX6:DF6" si="11">IF(CX7="",NA(),CX7)</f>
        <v>98.8</v>
      </c>
      <c r="CY6" s="22">
        <f t="shared" si="11"/>
        <v>98.77</v>
      </c>
      <c r="CZ6" s="22">
        <f t="shared" si="11"/>
        <v>99.01</v>
      </c>
      <c r="DA6" s="22">
        <f t="shared" si="11"/>
        <v>99.19</v>
      </c>
      <c r="DB6" s="22">
        <f t="shared" si="11"/>
        <v>100.16</v>
      </c>
      <c r="DC6" s="22">
        <f t="shared" si="11"/>
        <v>100.28</v>
      </c>
      <c r="DD6" s="22">
        <f t="shared" si="11"/>
        <v>100.29</v>
      </c>
      <c r="DE6" s="22">
        <f t="shared" si="11"/>
        <v>100.36</v>
      </c>
      <c r="DF6" s="22">
        <f t="shared" si="11"/>
        <v>100.31</v>
      </c>
      <c r="DG6" s="21" t="str">
        <f>IF(DG7="","",IF(DG7="-","【-】","【"&amp;SUBSTITUTE(TEXT(DG7,"#,##0.00"),"-","△")&amp;"】"))</f>
        <v>【100.31】</v>
      </c>
      <c r="DH6" s="22">
        <f>IF(DH7="",NA(),DH7)</f>
        <v>55.44</v>
      </c>
      <c r="DI6" s="22">
        <f t="shared" ref="DI6:DQ6" si="12">IF(DI7="",NA(),DI7)</f>
        <v>56.33</v>
      </c>
      <c r="DJ6" s="22">
        <f t="shared" si="12"/>
        <v>56.36</v>
      </c>
      <c r="DK6" s="22">
        <f t="shared" si="12"/>
        <v>58.1</v>
      </c>
      <c r="DL6" s="22">
        <f t="shared" si="12"/>
        <v>59.42</v>
      </c>
      <c r="DM6" s="22">
        <f t="shared" si="12"/>
        <v>57.5</v>
      </c>
      <c r="DN6" s="22">
        <f t="shared" si="12"/>
        <v>58.52</v>
      </c>
      <c r="DO6" s="22">
        <f t="shared" si="12"/>
        <v>59.51</v>
      </c>
      <c r="DP6" s="22">
        <f t="shared" si="12"/>
        <v>60.24</v>
      </c>
      <c r="DQ6" s="22">
        <f t="shared" si="12"/>
        <v>60.8</v>
      </c>
      <c r="DR6" s="21" t="str">
        <f>IF(DR7="","",IF(DR7="-","【-】","【"&amp;SUBSTITUTE(TEXT(DR7,"#,##0.00"),"-","△")&amp;"】"))</f>
        <v>【60.80】</v>
      </c>
      <c r="DS6" s="22">
        <f>IF(DS7="",NA(),DS7)</f>
        <v>11.26</v>
      </c>
      <c r="DT6" s="22">
        <f t="shared" ref="DT6:EB6" si="13">IF(DT7="",NA(),DT7)</f>
        <v>14.4</v>
      </c>
      <c r="DU6" s="22">
        <f t="shared" si="13"/>
        <v>14.22</v>
      </c>
      <c r="DV6" s="22">
        <f t="shared" si="13"/>
        <v>19.09</v>
      </c>
      <c r="DW6" s="22">
        <f t="shared" si="13"/>
        <v>20.79</v>
      </c>
      <c r="DX6" s="22">
        <f t="shared" si="13"/>
        <v>30.3</v>
      </c>
      <c r="DY6" s="22">
        <f t="shared" si="13"/>
        <v>31.74</v>
      </c>
      <c r="DZ6" s="22">
        <f t="shared" si="13"/>
        <v>32.380000000000003</v>
      </c>
      <c r="EA6" s="22">
        <f t="shared" si="13"/>
        <v>34.479999999999997</v>
      </c>
      <c r="EB6" s="22">
        <f t="shared" si="13"/>
        <v>38.24</v>
      </c>
      <c r="EC6" s="21" t="str">
        <f>IF(EC7="","",IF(EC7="-","【-】","【"&amp;SUBSTITUTE(TEXT(EC7,"#,##0.00"),"-","△")&amp;"】"))</f>
        <v>【38.24】</v>
      </c>
      <c r="ED6" s="22">
        <f>IF(ED7="",NA(),ED7)</f>
        <v>0.01</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80004</v>
      </c>
      <c r="D7" s="24">
        <v>46</v>
      </c>
      <c r="E7" s="24">
        <v>1</v>
      </c>
      <c r="F7" s="24">
        <v>0</v>
      </c>
      <c r="G7" s="24">
        <v>2</v>
      </c>
      <c r="H7" s="24" t="s">
        <v>93</v>
      </c>
      <c r="I7" s="24" t="s">
        <v>94</v>
      </c>
      <c r="J7" s="24" t="s">
        <v>95</v>
      </c>
      <c r="K7" s="24" t="s">
        <v>96</v>
      </c>
      <c r="L7" s="24" t="s">
        <v>97</v>
      </c>
      <c r="M7" s="24" t="s">
        <v>98</v>
      </c>
      <c r="N7" s="25" t="s">
        <v>99</v>
      </c>
      <c r="O7" s="25">
        <v>83.54</v>
      </c>
      <c r="P7" s="25">
        <v>92.95</v>
      </c>
      <c r="Q7" s="25">
        <v>0</v>
      </c>
      <c r="R7" s="25">
        <v>2848597</v>
      </c>
      <c r="S7" s="25">
        <v>6098.32</v>
      </c>
      <c r="T7" s="25">
        <v>467.11</v>
      </c>
      <c r="U7" s="25">
        <v>2261204</v>
      </c>
      <c r="V7" s="25">
        <v>4117.87</v>
      </c>
      <c r="W7" s="25">
        <v>549.12</v>
      </c>
      <c r="X7" s="25">
        <v>119.65</v>
      </c>
      <c r="Y7" s="25">
        <v>117.78</v>
      </c>
      <c r="Z7" s="25">
        <v>110.07</v>
      </c>
      <c r="AA7" s="25">
        <v>108.63</v>
      </c>
      <c r="AB7" s="25">
        <v>112.53</v>
      </c>
      <c r="AC7" s="25">
        <v>111.13</v>
      </c>
      <c r="AD7" s="25">
        <v>112.49</v>
      </c>
      <c r="AE7" s="25">
        <v>107.33</v>
      </c>
      <c r="AF7" s="25">
        <v>108.93</v>
      </c>
      <c r="AG7" s="25">
        <v>107.62</v>
      </c>
      <c r="AH7" s="25">
        <v>107.62</v>
      </c>
      <c r="AI7" s="25">
        <v>0</v>
      </c>
      <c r="AJ7" s="25">
        <v>0</v>
      </c>
      <c r="AK7" s="25">
        <v>0</v>
      </c>
      <c r="AL7" s="25">
        <v>0</v>
      </c>
      <c r="AM7" s="25">
        <v>58.75</v>
      </c>
      <c r="AN7" s="25">
        <v>12.29</v>
      </c>
      <c r="AO7" s="25">
        <v>8.77</v>
      </c>
      <c r="AP7" s="25">
        <v>8.81</v>
      </c>
      <c r="AQ7" s="25">
        <v>8.48</v>
      </c>
      <c r="AR7" s="25">
        <v>11</v>
      </c>
      <c r="AS7" s="25">
        <v>11</v>
      </c>
      <c r="AT7" s="25">
        <v>361.03</v>
      </c>
      <c r="AU7" s="25">
        <v>396.54</v>
      </c>
      <c r="AV7" s="25">
        <v>365.31</v>
      </c>
      <c r="AW7" s="25">
        <v>389.16</v>
      </c>
      <c r="AX7" s="25">
        <v>506.43</v>
      </c>
      <c r="AY7" s="25">
        <v>284.45</v>
      </c>
      <c r="AZ7" s="25">
        <v>309.23</v>
      </c>
      <c r="BA7" s="25">
        <v>313.43</v>
      </c>
      <c r="BB7" s="25">
        <v>303.10000000000002</v>
      </c>
      <c r="BC7" s="25">
        <v>318.89999999999998</v>
      </c>
      <c r="BD7" s="25">
        <v>318.89999999999998</v>
      </c>
      <c r="BE7" s="25">
        <v>269.27</v>
      </c>
      <c r="BF7" s="25">
        <v>251.59</v>
      </c>
      <c r="BG7" s="25">
        <v>238.74</v>
      </c>
      <c r="BH7" s="25">
        <v>225.34</v>
      </c>
      <c r="BI7" s="25">
        <v>216.89</v>
      </c>
      <c r="BJ7" s="25">
        <v>260.95999999999998</v>
      </c>
      <c r="BK7" s="25">
        <v>240.07</v>
      </c>
      <c r="BL7" s="25">
        <v>224.81</v>
      </c>
      <c r="BM7" s="25">
        <v>210.83</v>
      </c>
      <c r="BN7" s="25">
        <v>204.34</v>
      </c>
      <c r="BO7" s="25">
        <v>204.34</v>
      </c>
      <c r="BP7" s="25">
        <v>120.55</v>
      </c>
      <c r="BQ7" s="25">
        <v>118.36</v>
      </c>
      <c r="BR7" s="25">
        <v>109.67</v>
      </c>
      <c r="BS7" s="25">
        <v>106.51</v>
      </c>
      <c r="BT7" s="25">
        <v>109.91</v>
      </c>
      <c r="BU7" s="25">
        <v>110.77</v>
      </c>
      <c r="BV7" s="25">
        <v>112.35</v>
      </c>
      <c r="BW7" s="25">
        <v>106.47</v>
      </c>
      <c r="BX7" s="25">
        <v>107.7</v>
      </c>
      <c r="BY7" s="25">
        <v>106.29</v>
      </c>
      <c r="BZ7" s="25">
        <v>106.29</v>
      </c>
      <c r="CA7" s="25">
        <v>94</v>
      </c>
      <c r="CB7" s="25">
        <v>95.93</v>
      </c>
      <c r="CC7" s="25">
        <v>103.67</v>
      </c>
      <c r="CD7" s="25">
        <v>105.37</v>
      </c>
      <c r="CE7" s="25">
        <v>101.61</v>
      </c>
      <c r="CF7" s="25">
        <v>73.180000000000007</v>
      </c>
      <c r="CG7" s="25">
        <v>73.05</v>
      </c>
      <c r="CH7" s="25">
        <v>77.53</v>
      </c>
      <c r="CI7" s="25">
        <v>76.25</v>
      </c>
      <c r="CJ7" s="25">
        <v>77.75</v>
      </c>
      <c r="CK7" s="25">
        <v>77.75</v>
      </c>
      <c r="CL7" s="25">
        <v>69.02</v>
      </c>
      <c r="CM7" s="25">
        <v>68.22</v>
      </c>
      <c r="CN7" s="25">
        <v>68.260000000000005</v>
      </c>
      <c r="CO7" s="25">
        <v>69.62</v>
      </c>
      <c r="CP7" s="25">
        <v>70.349999999999994</v>
      </c>
      <c r="CQ7" s="25">
        <v>62.26</v>
      </c>
      <c r="CR7" s="25">
        <v>62.22</v>
      </c>
      <c r="CS7" s="25">
        <v>61.45</v>
      </c>
      <c r="CT7" s="25">
        <v>61.63</v>
      </c>
      <c r="CU7" s="25">
        <v>61.54</v>
      </c>
      <c r="CV7" s="25">
        <v>61.54</v>
      </c>
      <c r="CW7" s="25">
        <v>98.23</v>
      </c>
      <c r="CX7" s="25">
        <v>98.8</v>
      </c>
      <c r="CY7" s="25">
        <v>98.77</v>
      </c>
      <c r="CZ7" s="25">
        <v>99.01</v>
      </c>
      <c r="DA7" s="25">
        <v>99.19</v>
      </c>
      <c r="DB7" s="25">
        <v>100.16</v>
      </c>
      <c r="DC7" s="25">
        <v>100.28</v>
      </c>
      <c r="DD7" s="25">
        <v>100.29</v>
      </c>
      <c r="DE7" s="25">
        <v>100.36</v>
      </c>
      <c r="DF7" s="25">
        <v>100.31</v>
      </c>
      <c r="DG7" s="25">
        <v>100.31</v>
      </c>
      <c r="DH7" s="25">
        <v>55.44</v>
      </c>
      <c r="DI7" s="25">
        <v>56.33</v>
      </c>
      <c r="DJ7" s="25">
        <v>56.36</v>
      </c>
      <c r="DK7" s="25">
        <v>58.1</v>
      </c>
      <c r="DL7" s="25">
        <v>59.42</v>
      </c>
      <c r="DM7" s="25">
        <v>57.5</v>
      </c>
      <c r="DN7" s="25">
        <v>58.52</v>
      </c>
      <c r="DO7" s="25">
        <v>59.51</v>
      </c>
      <c r="DP7" s="25">
        <v>60.24</v>
      </c>
      <c r="DQ7" s="25">
        <v>60.8</v>
      </c>
      <c r="DR7" s="25">
        <v>60.8</v>
      </c>
      <c r="DS7" s="25">
        <v>11.26</v>
      </c>
      <c r="DT7" s="25">
        <v>14.4</v>
      </c>
      <c r="DU7" s="25">
        <v>14.22</v>
      </c>
      <c r="DV7" s="25">
        <v>19.09</v>
      </c>
      <c r="DW7" s="25">
        <v>20.79</v>
      </c>
      <c r="DX7" s="25">
        <v>30.3</v>
      </c>
      <c r="DY7" s="25">
        <v>31.74</v>
      </c>
      <c r="DZ7" s="25">
        <v>32.380000000000003</v>
      </c>
      <c r="EA7" s="25">
        <v>34.479999999999997</v>
      </c>
      <c r="EB7" s="25">
        <v>38.24</v>
      </c>
      <c r="EC7" s="25">
        <v>38.24</v>
      </c>
      <c r="ED7" s="25">
        <v>0.01</v>
      </c>
      <c r="EE7" s="25">
        <v>0</v>
      </c>
      <c r="EF7" s="25">
        <v>0</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E4CBE1B-8E8E-49B8-80E2-9F601782B4CF}"/>
</file>

<file path=customXml/itemProps2.xml><?xml version="1.0" encoding="utf-8"?>
<ds:datastoreItem xmlns:ds="http://schemas.openxmlformats.org/officeDocument/2006/customXml" ds:itemID="{914E1C58-7998-4E92-A076-B9E3187CA830}"/>
</file>

<file path=customXml/itemProps3.xml><?xml version="1.0" encoding="utf-8"?>
<ds:datastoreItem xmlns:ds="http://schemas.openxmlformats.org/officeDocument/2006/customXml" ds:itemID="{85DE4F88-F184-4377-8BC3-961E340AC1A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2026-01-26T09:00:05Z</cp:lastPrinted>
  <dcterms:created xsi:type="dcterms:W3CDTF">2025-12-12T09:12:48Z</dcterms:created>
  <dcterms:modified xsi:type="dcterms:W3CDTF">2026-01-26T23:57:49Z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