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04/Lib0003/02_1_（検討中）公営企業経営室/01_水道・工水事業係/99_【未分類】水道・工水（←R5からここで作業）/07_決算統計関係/03_経営比較分析表/01_水道（法適）/R7作業（R6年度分）/06_団体回答/01_都道府県/010_群馬県○/"/>
    </mc:Choice>
  </mc:AlternateContent>
  <xr:revisionPtr revIDLastSave="1" documentId="8_{374B0C1F-6931-4A68-9BFE-FD39A352ADD1}" xr6:coauthVersionLast="47" xr6:coauthVersionMax="47" xr10:uidLastSave="{23A0F5E0-6CF3-43CF-834A-9E408A75AFD8}"/>
  <workbookProtection workbookAlgorithmName="SHA-512" workbookHashValue="d8klRSzqH5fWsn8NBGvoNnMHNdJ/c6EFjzs5ognyAHLPqN9vu2a1SOoifDLtGtfegfqXe5jytYZ2EOJGL/F/Fg==" workbookSaltValue="LutHX73iqLYfOkrmhutrT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AT8" i="4" s="1"/>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E85" i="4"/>
  <c r="W10" i="4"/>
  <c r="I10" i="4"/>
  <c r="B10" i="4"/>
  <c r="BB8" i="4"/>
  <c r="AL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<sst xmlns="http://schemas.openxmlformats.org/spreadsheetml/2006/main" count="228" uniqueCount="111">
  <si>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</si>
  <si>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</si>
  <si>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</si>
  <si>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</si>
  <si>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</si>
  <si>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</si>
  <si>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</si>
  <si>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</si>
  <si>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</si>
  <si>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</si>
  <si>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</si>
  <si>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</si>
  <si>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</si>
  <si>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</si>
  <si>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</si>
  <si>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</si>
  <si>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</si>
  <si>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</si>
  <si>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</si>
  <si>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</si>
  <si>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</si>
  <si>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</si>
  <si>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</si>
  <si>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</si>
  <si>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</si>
  <si>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</si>
  <si>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</si>
  <si>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</si>
  <si>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</si>
  <si>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</si>
  <si>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</si>
  <si>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</si>
  <si>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</si>
  <si>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</si>
  <si>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</si>
  <si>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</si>
  <si>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</si>
  <si>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</si>
  <si>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</si>
  <si>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</si>
  <si>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</si>
  <si>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</si>
  <si>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</si>
  <si>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</si>
  <si>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</si>
  <si>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</si>
  <si>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</si>
  <si>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</si>
  <si>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</si>
  <si>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</si>
  <si>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</si>
  <si>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</si>
  <si>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</si>
  <si>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</si>
  <si>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</si>
  <si>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</si>
  <si>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</si>
  <si>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</si>
  <si>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</si>
  <si>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</si>
  <si>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</si>
  <si>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</si>
  <si>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</si>
  <si>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</si>
  <si>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</si>
  <si>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</si>
  <si>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</si>
  <si>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</si>
  <si>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</si>
  <si>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</si>
  <si>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</si>
  <si>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</si>
  <si>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</si>
  <si>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</si>
  <si>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</si>
  <si>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</si>
  <si>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</si>
  <si>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</si>
  <si>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</si>
  <si>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</si>
  <si>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</si>
  <si>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</si>
  <si>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</si>
  <si>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</si>
  <si>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</si>
  <si>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</si>
  <si>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</si>
  <si>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</si>
  <si>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</si>
  <si>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</si>
  <si>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</si>
  <si>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</si>
  <si>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t>
  </si>
  <si>
    <t>法適用</t>
  </si>
  <si>
    <t>水道事業</t>
  </si>
  <si>
    <t>用水供給事業</t>
  </si>
  <si>
    <t>B</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</si>
  <si>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</si>
  <si>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</si>
  <si>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</si>
  <si>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</si>
  <si>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</si>
  <si>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</si>
  <si>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</si>
  <si>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</si>
  <si>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</si>
  <si>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</si>
  <si>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</si>
  <si>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｢①経常収支比率｣は、修繕費や改良工事に係る減価償却費などにより経常費用が増加したため、前年度より低下したものの、100％を超える水準を維持している。
　｢③流動比率｣は、企業債の減少などにより前年度と比較して増加しており、平均値と比べても高い水準にあり、十分な支払能力を確保している。
　｢④企業債残高対給水収益比率｣は、企業債の償還が着実に進んでいるため改善傾向にあり、平均値と比較しても低い水準を維持している。
　｢⑦施設利用率｣は平均値を下回っているものの、｢⑤料金回収率｣は100％を超え平均値と比較して高い水準で推移している。「⑥給水原価」は、施設の老朽化に伴う修繕費の増などにより前年度と比較して増大しているが、平均値と比較しても低い価格が維持されていることから、経営の効率性は確保されている。</t>
    <rPh sb="11" eb="14">
      <t>シュウゼンヒ</t>
    </rPh>
    <rPh sb="15" eb="19">
      <t>カイリョウコウジ</t>
    </rPh>
    <rPh sb="20" eb="21">
      <t>カカ</t>
    </rPh>
    <rPh sb="22" eb="24">
      <t>ゲンカ</t>
    </rPh>
    <rPh sb="24" eb="27">
      <t>ショウキャクヒ</t>
    </rPh>
    <rPh sb="32" eb="36">
      <t>ケイジョウヒヨウ</t>
    </rPh>
    <rPh sb="37" eb="39">
      <t>ゾウカ</t>
    </rPh>
    <rPh sb="87" eb="90">
      <t>キギョウサイ</t>
    </rPh>
    <rPh sb="91" eb="93">
      <t>ゲンショウ</t>
    </rPh>
    <rPh sb="281" eb="283">
      <t>シセツ</t>
    </rPh>
    <rPh sb="284" eb="287">
      <t>ロウキュウカ</t>
    </rPh>
    <rPh sb="288" eb="289">
      <t>トモナ</t>
    </rPh>
    <rPh sb="290" eb="293">
      <t>シュウゼンヒ</t>
    </rPh>
    <rPh sb="294" eb="295">
      <t>ゾウ</t>
    </rPh>
    <rPh sb="300" eb="303">
      <t>ゼンネンド</t>
    </rPh>
    <rPh sb="304" eb="306">
      <t>ヒカク</t>
    </rPh>
    <rPh sb="308" eb="310">
      <t>ゾウダイ</t>
    </rPh>
    <phoneticPr fontId="4"/>
  </si>
  <si>
    <t>　｢①有形固定資産減価償却率｣は、管路等の老朽化により上昇傾向にある。平均値と比較すると低い水準となっているが、今後も既存施設の計画的な更新・改良工事を実施し、設備機能の維持を図っていく。
　｢②管路経年化率」及び｢③管路更新率｣は、各水道の運転開始が昭和58年以降であり法定耐用年数（40年）を経過した管路は19.07％となっている。管路の大規模な更新を要する時期には至っていないが、将来に向けて、更新時期やコストについての検討を行っていく。</t>
    <phoneticPr fontId="4"/>
  </si>
  <si>
    <t>経営の健全性・効率性は良好な状況で推移している。また、企業債等の償還も進み、財政的にも健全に推移している。
　今後は「第２次群馬県企業局経営基本計画」に基づいた、浄水施設の老朽化対策などの設備投資はもちろんのこと、管路の老朽化対策にも積極的に取り組み、取水から送水に至るまでの現状施設の強靱化を行い、また安全で質の高い水道用水を供給するため水質管理の体制強化を図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</si>
</sst>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B0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BA-4F66-AC22-B67F83D0B1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D7BA-4F66-AC22-B67F83D0B1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58.68</c:v>
                </c:pt>
                <c:pt idx="1">
                  <c:v>58.68</c:v>
                </c:pt>
                <c:pt idx="2">
                  <c:v>58.68</c:v>
                </c:pt>
                <c:pt idx="3">
                  <c:v>59</c:v>
                </c:pt>
                <c:pt idx="4">
                  <c:v>59.92</c:v>
                </c:pt>
              </c:numCache>
            </c:numRef>
          </c:val>
          <c:extLst>
            <c:ext xmlns:c16="http://schemas.microsoft.com/office/drawing/2014/chart" uri="{C3380CC4-5D6E-409C-BE32-E72D297353CC}">
              <c16:uniqueId val="{00000000-2D1F-4358-AD6C-52040FA05F8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2D1F-4358-AD6C-52040FA05F8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A56-4408-B66A-29299B68542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9A56-4408-B66A-29299B68542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133.4</c:v>
                </c:pt>
                <c:pt idx="1">
                  <c:v>128.13</c:v>
                </c:pt>
                <c:pt idx="2">
                  <c:v>129.41</c:v>
                </c:pt>
                <c:pt idx="3">
                  <c:v>128.03</c:v>
                </c:pt>
                <c:pt idx="4">
                  <c:v>119.66</c:v>
                </c:pt>
              </c:numCache>
            </c:numRef>
          </c:val>
          <c:extLst>
            <c:ext xmlns:c16="http://schemas.microsoft.com/office/drawing/2014/chart" uri="{C3380CC4-5D6E-409C-BE32-E72D297353CC}">
              <c16:uniqueId val="{00000000-360F-4C3F-BDB6-4F3A9777243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360F-4C3F-BDB6-4F3A9777243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55.08</c:v>
                </c:pt>
                <c:pt idx="1">
                  <c:v>56.83</c:v>
                </c:pt>
                <c:pt idx="2">
                  <c:v>56.97</c:v>
                </c:pt>
                <c:pt idx="3">
                  <c:v>55.62</c:v>
                </c:pt>
                <c:pt idx="4">
                  <c:v>57.16</c:v>
                </c:pt>
              </c:numCache>
            </c:numRef>
          </c:val>
          <c:extLst>
            <c:ext xmlns:c16="http://schemas.microsoft.com/office/drawing/2014/chart" uri="{C3380CC4-5D6E-409C-BE32-E72D297353CC}">
              <c16:uniqueId val="{00000000-C3B9-40AF-B8AD-FB9A95C8923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C3B9-40AF-B8AD-FB9A95C8923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92-48CF-A2FA-528FAC4067F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7292-48CF-A2FA-528FAC4067F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50-49CA-9389-A183F105ED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1950-49CA-9389-A183F105ED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1132.3699999999999</c:v>
                </c:pt>
                <c:pt idx="1">
                  <c:v>1108.8800000000001</c:v>
                </c:pt>
                <c:pt idx="2">
                  <c:v>1114.7</c:v>
                </c:pt>
                <c:pt idx="3">
                  <c:v>1154.57</c:v>
                </c:pt>
                <c:pt idx="4">
                  <c:v>1200.31</c:v>
                </c:pt>
              </c:numCache>
            </c:numRef>
          </c:val>
          <c:extLst>
            <c:ext xmlns:c16="http://schemas.microsoft.com/office/drawing/2014/chart" uri="{C3380CC4-5D6E-409C-BE32-E72D297353CC}">
              <c16:uniqueId val="{00000000-2C24-4CFA-B3A8-B918BA3E52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2C24-4CFA-B3A8-B918BA3E52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220.5</c:v>
                </c:pt>
                <c:pt idx="1">
                  <c:v>172.86</c:v>
                </c:pt>
                <c:pt idx="2">
                  <c:v>150.34</c:v>
                </c:pt>
                <c:pt idx="3">
                  <c:v>140.66999999999999</c:v>
                </c:pt>
                <c:pt idx="4">
                  <c:v>115.93</c:v>
                </c:pt>
              </c:numCache>
            </c:numRef>
          </c:val>
          <c:extLst>
            <c:ext xmlns:c16="http://schemas.microsoft.com/office/drawing/2014/chart" uri="{C3380CC4-5D6E-409C-BE32-E72D297353CC}">
              <c16:uniqueId val="{00000000-3560-44FB-8FAD-D66EDB66DF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3560-44FB-8FAD-D66EDB66DF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130.38</c:v>
                </c:pt>
                <c:pt idx="1">
                  <c:v>123.89</c:v>
                </c:pt>
                <c:pt idx="2">
                  <c:v>126.29</c:v>
                </c:pt>
                <c:pt idx="3">
                  <c:v>124.69</c:v>
                </c:pt>
                <c:pt idx="4">
                  <c:v>117.91</c:v>
                </c:pt>
              </c:numCache>
            </c:numRef>
          </c:val>
          <c:extLst>
            <c:ext xmlns:c16="http://schemas.microsoft.com/office/drawing/2014/chart" uri="{C3380CC4-5D6E-409C-BE32-E72D297353CC}">
              <c16:uniqueId val="{00000000-84CA-4987-9133-FB25D9C405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84CA-4987-9133-FB25D9C405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50.12</c:v>
                </c:pt>
                <c:pt idx="1">
                  <c:v>52.74</c:v>
                </c:pt>
                <c:pt idx="2">
                  <c:v>51.74</c:v>
                </c:pt>
                <c:pt idx="3">
                  <c:v>47.57</c:v>
                </c:pt>
                <c:pt idx="4">
                  <c:v>50.58</c:v>
                </c:pt>
              </c:numCache>
            </c:numRef>
          </c:val>
          <c:extLst>
            <c:ext xmlns:c16="http://schemas.microsoft.com/office/drawing/2014/chart" uri="{C3380CC4-5D6E-409C-BE32-E72D297353CC}">
              <c16:uniqueId val="{00000000-35B6-4F46-B51B-5D5424AFBA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35B6-4F46-B51B-5D5424AFBA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36328125" bestFit="1" customWidth="1"/>
    <col min="81" max="82" width="4.36328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群馬県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民間企業出身</v>
      </c>
      <c r="AE8" s="43"/>
      <c r="AF8" s="43"/>
      <c r="AG8" s="43"/>
      <c r="AH8" s="43"/>
      <c r="AI8" s="43"/>
      <c r="AJ8" s="43"/>
      <c r="AK8" s="2"/>
      <c r="AL8" s="44">
        <f>データ!$R$6</f>
        <v>1907976</v>
      </c>
      <c r="AM8" s="44"/>
      <c r="AN8" s="44"/>
      <c r="AO8" s="44"/>
      <c r="AP8" s="44"/>
      <c r="AQ8" s="44"/>
      <c r="AR8" s="44"/>
      <c r="AS8" s="44"/>
      <c r="AT8" s="45">
        <f>データ!$S$6</f>
        <v>6362.28</v>
      </c>
      <c r="AU8" s="46"/>
      <c r="AV8" s="46"/>
      <c r="AW8" s="46"/>
      <c r="AX8" s="46"/>
      <c r="AY8" s="46"/>
      <c r="AZ8" s="46"/>
      <c r="BA8" s="46"/>
      <c r="BB8" s="47">
        <f>データ!$T$6</f>
        <v>299.89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90.79</v>
      </c>
      <c r="J10" s="46"/>
      <c r="K10" s="46"/>
      <c r="L10" s="46"/>
      <c r="M10" s="46"/>
      <c r="N10" s="46"/>
      <c r="O10" s="80"/>
      <c r="P10" s="47">
        <f>データ!$P$6</f>
        <v>99.3</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1152687</v>
      </c>
      <c r="AM10" s="44"/>
      <c r="AN10" s="44"/>
      <c r="AO10" s="44"/>
      <c r="AP10" s="44"/>
      <c r="AQ10" s="44"/>
      <c r="AR10" s="44"/>
      <c r="AS10" s="44"/>
      <c r="AT10" s="45">
        <f>データ!$V$6</f>
        <v>1499.07</v>
      </c>
      <c r="AU10" s="46"/>
      <c r="AV10" s="46"/>
      <c r="AW10" s="46"/>
      <c r="AX10" s="46"/>
      <c r="AY10" s="46"/>
      <c r="AZ10" s="46"/>
      <c r="BA10" s="46"/>
      <c r="BB10" s="47">
        <f>データ!$W$6</f>
        <v>768.93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N0E8aSk4kqB2XYJTdyJA267elui3z62iUYOGMvAMwHgJ5QZ2+IuvTxJVRgNhJRLsGF2UnEug6PsNHMtW+Wc/lg==" saltValue="HQ5mgoultCoqqJeLxfK88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100005</v>
      </c>
      <c r="D6" s="20">
        <f t="shared" si="3"/>
        <v>46</v>
      </c>
      <c r="E6" s="20">
        <f t="shared" si="3"/>
        <v>1</v>
      </c>
      <c r="F6" s="20">
        <f t="shared" si="3"/>
        <v>0</v>
      </c>
      <c r="G6" s="20">
        <f t="shared" si="3"/>
        <v>2</v>
      </c>
      <c r="H6" s="20" t="str">
        <f t="shared" si="3"/>
        <v>群馬県</v>
      </c>
      <c r="I6" s="20" t="str">
        <f t="shared" si="3"/>
        <v>法適用</v>
      </c>
      <c r="J6" s="20" t="str">
        <f t="shared" si="3"/>
        <v>水道事業</v>
      </c>
      <c r="K6" s="20" t="str">
        <f t="shared" si="3"/>
        <v>用水供給事業</v>
      </c>
      <c r="L6" s="20" t="str">
        <f t="shared" si="3"/>
        <v>B</v>
      </c>
      <c r="M6" s="20" t="str">
        <f t="shared" si="3"/>
        <v>民間企業出身</v>
      </c>
      <c r="N6" s="21" t="str">
        <f t="shared" si="3"/>
        <v>-</v>
      </c>
      <c r="O6" s="21">
        <f t="shared" si="3"/>
        <v>90.79</v>
      </c>
      <c r="P6" s="21">
        <f t="shared" si="3"/>
        <v>99.3</v>
      </c>
      <c r="Q6" s="21">
        <f t="shared" si="3"/>
        <v>0</v>
      </c>
      <c r="R6" s="21">
        <f t="shared" si="3"/>
        <v>1907976</v>
      </c>
      <c r="S6" s="21">
        <f t="shared" si="3"/>
        <v>6362.28</v>
      </c>
      <c r="T6" s="21">
        <f t="shared" si="3"/>
        <v>299.89</v>
      </c>
      <c r="U6" s="21">
        <f t="shared" si="3"/>
        <v>1152687</v>
      </c>
      <c r="V6" s="21">
        <f t="shared" si="3"/>
        <v>1499.07</v>
      </c>
      <c r="W6" s="21">
        <f t="shared" si="3"/>
        <v>768.93</v>
      </c>
      <c r="X6" s="22">
        <f>IF(X7="",NA(),X7)</f>
        <v>133.4</v>
      </c>
      <c r="Y6" s="22">
        <f t="shared" ref="Y6:AG6" si="4">IF(Y7="",NA(),Y7)</f>
        <v>128.13</v>
      </c>
      <c r="Z6" s="22">
        <f t="shared" si="4"/>
        <v>129.41</v>
      </c>
      <c r="AA6" s="22">
        <f t="shared" si="4"/>
        <v>128.03</v>
      </c>
      <c r="AB6" s="22">
        <f t="shared" si="4"/>
        <v>119.66</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1132.3699999999999</v>
      </c>
      <c r="AU6" s="22">
        <f t="shared" ref="AU6:BC6" si="6">IF(AU7="",NA(),AU7)</f>
        <v>1108.8800000000001</v>
      </c>
      <c r="AV6" s="22">
        <f t="shared" si="6"/>
        <v>1114.7</v>
      </c>
      <c r="AW6" s="22">
        <f t="shared" si="6"/>
        <v>1154.57</v>
      </c>
      <c r="AX6" s="22">
        <f t="shared" si="6"/>
        <v>1200.31</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220.5</v>
      </c>
      <c r="BF6" s="22">
        <f t="shared" ref="BF6:BN6" si="7">IF(BF7="",NA(),BF7)</f>
        <v>172.86</v>
      </c>
      <c r="BG6" s="22">
        <f t="shared" si="7"/>
        <v>150.34</v>
      </c>
      <c r="BH6" s="22">
        <f t="shared" si="7"/>
        <v>140.66999999999999</v>
      </c>
      <c r="BI6" s="22">
        <f t="shared" si="7"/>
        <v>115.93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130.38</v>
      </c>
      <c r="BQ6" s="22">
        <f t="shared" ref="BQ6:BY6" si="8">IF(BQ7="",NA(),BQ7)</f>
        <v>123.89</v>
      </c>
      <c r="BR6" s="22">
        <f t="shared" si="8"/>
        <v>126.29</v>
      </c>
      <c r="BS6" s="22">
        <f t="shared" si="8"/>
        <v>124.69</v>
      </c>
      <c r="BT6" s="22">
        <f t="shared" si="8"/>
        <v>117.91</v>
      </c>
      <c r="BU6" s="22">
        <f t="shared" si="8"/>
        <v>110.77</v>
      </c>
      <c r="BV6" s="22">
        <f t="shared" si="8"/>
        <v>112.35</v>
      </c>
      <c r="BW6" s="22">
        <f t="shared" si="8"/>
        <v>106.47</v>
      </c>
      <c r="BX6" s="22">
        <f t="shared" si="8"/>
        <v>107.7</v>
      </c>
      <c r="BY6" s="22">
        <f t="shared" si="8"/>
        <v>106.29</v>
      </c>
      <c r="BZ6" s="21" t="str">
        <f>IF(BZ7="","",IF(BZ7="-","【-】","【"&amp;SUBSTITUTE(TEXT(BZ7,"#,##0.00"),"-","△")&amp;"】"))</f>
        <v>【106.29】</v>
      </c>
      <c r="CA6" s="22">
        <f>IF(CA7="",NA(),CA7)</f>
        <v>50.12</v>
      </c>
      <c r="CB6" s="22">
        <f t="shared" ref="CB6:CJ6" si="9">IF(CB7="",NA(),CB7)</f>
        <v>52.74</v>
      </c>
      <c r="CC6" s="22">
        <f t="shared" si="9"/>
        <v>51.74</v>
      </c>
      <c r="CD6" s="22">
        <f t="shared" si="9"/>
        <v>47.57</v>
      </c>
      <c r="CE6" s="22">
        <f t="shared" si="9"/>
        <v>50.58</v>
      </c>
      <c r="CF6" s="22">
        <f t="shared" si="9"/>
        <v>73.180000000000007</v>
      </c>
      <c r="CG6" s="22">
        <f t="shared" si="9"/>
        <v>73.05</v>
      </c>
      <c r="CH6" s="22">
        <f t="shared" si="9"/>
        <v>77.53</v>
      </c>
      <c r="CI6" s="22">
        <f t="shared" si="9"/>
        <v>76.25</v>
      </c>
      <c r="CJ6" s="22">
        <f t="shared" si="9"/>
        <v>77.75</v>
      </c>
      <c r="CK6" s="21" t="str">
        <f>IF(CK7="","",IF(CK7="-","【-】","【"&amp;SUBSTITUTE(TEXT(CK7,"#,##0.00"),"-","△")&amp;"】"))</f>
        <v>【77.75】</v>
      </c>
      <c r="CL6" s="22">
        <f>IF(CL7="",NA(),CL7)</f>
        <v>58.68</v>
      </c>
      <c r="CM6" s="22">
        <f t="shared" ref="CM6:CU6" si="10">IF(CM7="",NA(),CM7)</f>
        <v>58.68</v>
      </c>
      <c r="CN6" s="22">
        <f t="shared" si="10"/>
        <v>58.68</v>
      </c>
      <c r="CO6" s="22">
        <f t="shared" si="10"/>
        <v>59</v>
      </c>
      <c r="CP6" s="22">
        <f t="shared" si="10"/>
        <v>59.92</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55.08</v>
      </c>
      <c r="DI6" s="22">
        <f t="shared" ref="DI6:DQ6" si="12">IF(DI7="",NA(),DI7)</f>
        <v>56.83</v>
      </c>
      <c r="DJ6" s="22">
        <f t="shared" si="12"/>
        <v>56.97</v>
      </c>
      <c r="DK6" s="22">
        <f t="shared" si="12"/>
        <v>55.62</v>
      </c>
      <c r="DL6" s="22">
        <f t="shared" si="12"/>
        <v>57.16</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100005</v>
      </c>
      <c r="D7" s="24">
        <v>46</v>
      </c>
      <c r="E7" s="24">
        <v>1</v>
      </c>
      <c r="F7" s="24">
        <v>0</v>
      </c>
      <c r="G7" s="24">
        <v>2</v>
      </c>
      <c r="H7" s="24" t="s">
        <v>92</v>
      </c>
      <c r="I7" s="24" t="s">
        <v>93</v>
      </c>
      <c r="J7" s="24" t="s">
        <v>94</v>
      </c>
      <c r="K7" s="24" t="s">
        <v>95</v>
      </c>
      <c r="L7" s="24" t="s">
        <v>96</v>
      </c>
      <c r="M7" s="24" t="s">
        <v>97</v>
      </c>
      <c r="N7" s="25" t="s">
        <v>98</v>
      </c>
      <c r="O7" s="25">
        <v>90.79</v>
      </c>
      <c r="P7" s="25">
        <v>99.3</v>
      </c>
      <c r="Q7" s="25">
        <v>0</v>
      </c>
      <c r="R7" s="25">
        <v>1907976</v>
      </c>
      <c r="S7" s="25">
        <v>6362.28</v>
      </c>
      <c r="T7" s="25">
        <v>299.89</v>
      </c>
      <c r="U7" s="25">
        <v>1152687</v>
      </c>
      <c r="V7" s="25">
        <v>1499.07</v>
      </c>
      <c r="W7" s="25">
        <v>768.93</v>
      </c>
      <c r="X7" s="25">
        <v>133.4</v>
      </c>
      <c r="Y7" s="25">
        <v>128.13</v>
      </c>
      <c r="Z7" s="25">
        <v>129.41</v>
      </c>
      <c r="AA7" s="25">
        <v>128.03</v>
      </c>
      <c r="AB7" s="25">
        <v>119.66</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1132.3699999999999</v>
      </c>
      <c r="AU7" s="25">
        <v>1108.8800000000001</v>
      </c>
      <c r="AV7" s="25">
        <v>1114.7</v>
      </c>
      <c r="AW7" s="25">
        <v>1154.57</v>
      </c>
      <c r="AX7" s="25">
        <v>1200.31</v>
      </c>
      <c r="AY7" s="25">
        <v>284.45</v>
      </c>
      <c r="AZ7" s="25">
        <v>309.23</v>
      </c>
      <c r="BA7" s="25">
        <v>313.43</v>
      </c>
      <c r="BB7" s="25">
        <v>303.10000000000002</v>
      </c>
      <c r="BC7" s="25">
        <v>318.89999999999998</v>
      </c>
      <c r="BD7" s="25">
        <v>318.89999999999998</v>
      </c>
      <c r="BE7" s="25">
        <v>220.5</v>
      </c>
      <c r="BF7" s="25">
        <v>172.86</v>
      </c>
      <c r="BG7" s="25">
        <v>150.34</v>
      </c>
      <c r="BH7" s="25">
        <v>140.66999999999999</v>
      </c>
      <c r="BI7" s="25">
        <v>115.93</v>
      </c>
      <c r="BJ7" s="25">
        <v>260.95999999999998</v>
      </c>
      <c r="BK7" s="25">
        <v>240.07</v>
      </c>
      <c r="BL7" s="25">
        <v>224.81</v>
      </c>
      <c r="BM7" s="25">
        <v>210.83</v>
      </c>
      <c r="BN7" s="25">
        <v>204.34</v>
      </c>
      <c r="BO7" s="25">
        <v>204.34</v>
      </c>
      <c r="BP7" s="25">
        <v>130.38</v>
      </c>
      <c r="BQ7" s="25">
        <v>123.89</v>
      </c>
      <c r="BR7" s="25">
        <v>126.29</v>
      </c>
      <c r="BS7" s="25">
        <v>124.69</v>
      </c>
      <c r="BT7" s="25">
        <v>117.91</v>
      </c>
      <c r="BU7" s="25">
        <v>110.77</v>
      </c>
      <c r="BV7" s="25">
        <v>112.35</v>
      </c>
      <c r="BW7" s="25">
        <v>106.47</v>
      </c>
      <c r="BX7" s="25">
        <v>107.7</v>
      </c>
      <c r="BY7" s="25">
        <v>106.29</v>
      </c>
      <c r="BZ7" s="25">
        <v>106.29</v>
      </c>
      <c r="CA7" s="25">
        <v>50.12</v>
      </c>
      <c r="CB7" s="25">
        <v>52.74</v>
      </c>
      <c r="CC7" s="25">
        <v>51.74</v>
      </c>
      <c r="CD7" s="25">
        <v>47.57</v>
      </c>
      <c r="CE7" s="25">
        <v>50.58</v>
      </c>
      <c r="CF7" s="25">
        <v>73.180000000000007</v>
      </c>
      <c r="CG7" s="25">
        <v>73.05</v>
      </c>
      <c r="CH7" s="25">
        <v>77.53</v>
      </c>
      <c r="CI7" s="25">
        <v>76.25</v>
      </c>
      <c r="CJ7" s="25">
        <v>77.75</v>
      </c>
      <c r="CK7" s="25">
        <v>77.75</v>
      </c>
      <c r="CL7" s="25">
        <v>58.68</v>
      </c>
      <c r="CM7" s="25">
        <v>58.68</v>
      </c>
      <c r="CN7" s="25">
        <v>58.68</v>
      </c>
      <c r="CO7" s="25">
        <v>59</v>
      </c>
      <c r="CP7" s="25">
        <v>59.92</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55.08</v>
      </c>
      <c r="DI7" s="25">
        <v>56.83</v>
      </c>
      <c r="DJ7" s="25">
        <v>56.97</v>
      </c>
      <c r="DK7" s="25">
        <v>55.62</v>
      </c>
      <c r="DL7" s="25">
        <v>57.16</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BEA1FB-66EF-4517-B42B-5EC9D4D667C6}">
  <ds:schemaRefs>
    <ds:schemaRef ds:uri="http://schemas.openxmlformats.org/package/2006/metadata/core-properties"/>
    <ds:schemaRef ds:uri="http://www.w3.org/XML/1998/namespace"/>
    <ds:schemaRef ds:uri="http://purl.org/dc/dcmitype/"/>
    <ds:schemaRef ds:uri="http://schemas.microsoft.com/office/infopath/2007/PartnerControls"/>
    <ds:schemaRef ds:uri="http://purl.org/dc/elements/1.1/"/>
    <ds:schemaRef ds:uri="http://schemas.microsoft.com/office/2006/documentManagement/types"/>
    <ds:schemaRef ds:uri="fd32c9f7-8932-4d07-b49b-91c8a1e26893"/>
    <ds:schemaRef ds:uri="96f7774a-1fa4-49d3-a956-75b9c85e9b4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F17E520-7AE4-4D1F-ACDF-DE5FAF6B02F2}">
  <ds:schemaRefs>
    <ds:schemaRef ds:uri="http://schemas.microsoft.com/sharepoint/v3/contenttype/forms"/>
  </ds:schemaRefs>
</ds:datastoreItem>
</file>

<file path=customXml/itemProps3.xml><?xml version="1.0" encoding="utf-8"?>
<ds:datastoreItem xmlns:ds="http://schemas.openxmlformats.org/officeDocument/2006/customXml" ds:itemID="{2BF6C873-99A7-40B3-B1D8-EAD303267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cp:lastPrinted>2026-01-29T04:26:52Z</cp:lastPrinted>
  <dcterms:created xsi:type="dcterms:W3CDTF">2025-12-12T09:13:28Z</dcterms:created>
  <dcterms:modified xsi:type="dcterms:W3CDTF">2026-02-03T08:46:12Z</dcterms:modified>
  <cp:category>
  </cp:category>
  <cp:contentStatus>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