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mc:Choice Requires="x15">
      <x15ac:absPath xmlns:x15ac="http://schemas.microsoft.com/office/spreadsheetml/2010/11/ac" url="\\10.1.88.63\share\11流域経営係（一時作業用：OndDriveアップロード前）\03 福島\21 決算\経営比較分析表\R06決算\04 起案⇒回答\"/>
    </mc:Choice>
  </mc:AlternateContent>
  <xr:revisionPtr revIDLastSave="0" documentId="13_ncr:1_{53340D26-CA75-40B7-9BE1-053938F133BD}" xr6:coauthVersionLast="47" xr6:coauthVersionMax="47" xr10:uidLastSave="{00000000-0000-0000-0000-000000000000}"/>
  <workbookProtection workbookAlgorithmName="SHA-512" workbookHashValue="nf/zoIxzgPjy1C/0WpMMf+JXTy+AHHoJuiZnOaG/KqFhTDVcNjThaNjMaxr1ho1FO1CjkhGsu+hRW2drDjJl5g==" workbookSaltValue="HzYlSCki0ps/5XWAGA3DY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F85" i="4"/>
  <c r="AT10" i="4"/>
  <c r="I10"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<sst xmlns="http://schemas.openxmlformats.org/spreadsheetml/2006/main" count="231" uniqueCount="117">
  <si>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</si>
  <si>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</si>
  <si>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</si>
  <si>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</si>
  <si>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</si>
  <si>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</si>
  <si>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</si>
  <si>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</si>
  <si>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</si>
  <si>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</si>
  <si>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</si>
  <si>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</si>
  <si>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</si>
  <si>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</si>
  <si>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</si>
  <si>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</si>
  <si>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</si>
  <si>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</si>
  <si>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</si>
  <si>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</si>
  <si>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</si>
  <si>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</si>
  <si>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</si>
  <si>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</si>
  <si>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</si>
  <si>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</si>
  <si>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</si>
  <si>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</si>
  <si>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</si>
  <si>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</si>
  <si>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</si>
  <si>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</si>
  <si>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</si>
  <si>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</si>
  <si>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</si>
  <si>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</si>
  <si>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</si>
  <si>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</si>
  <si>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</si>
  <si>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</si>
  <si>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</si>
  <si>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</si>
  <si>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</si>
  <si>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</si>
  <si>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</si>
  <si>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</si>
  <si>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</si>
  <si>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</si>
  <si>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</si>
  <si>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</si>
  <si>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</si>
  <si>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</si>
  <si>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</si>
  <si>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</si>
  <si>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</si>
  <si>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</si>
  <si>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</si>
  <si>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</si>
  <si>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</si>
  <si>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</si>
  <si>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</si>
  <si>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</si>
  <si>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</si>
  <si>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</si>
  <si>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</si>
  <si>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</si>
  <si>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</si>
  <si>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</si>
  <si>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</si>
  <si>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</si>
  <si>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</si>
  <si>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</si>
  <si>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</si>
  <si>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</si>
  <si>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</si>
  <si>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</si>
  <si>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</si>
  <si>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</si>
  <si>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</si>
  <si>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</si>
  <si>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</si>
  <si>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</si>
  <si>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</si>
  <si>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</si>
  <si>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</si>
  <si>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</si>
  <si>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</si>
  <si>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</si>
  <si>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</si>
  <si>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</si>
  <si>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</si>
  <si>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</si>
  <si>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</si>
  <si>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</si>
  <si>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</si>
  <si>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</si>
  <si>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</si>
  <si>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</si>
  <si>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</si>
  <si>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</si>
  <si>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</si>
  <si>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</si>
  <si>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</si>
  <si>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</si>
  <si>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</si>
  <si>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</si>
  <si>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</si>
  <si>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</si>
  <si>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</si>
  <si>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</si>
  <si>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</si>
  <si>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</si>
  <si>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</si>
  <si>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</si>
  <si>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①有形固定資産減価償却率は、公営企業会計への移行からさほど年数を経ていないことから低い数値となっている。
②管渠老朽化率及び③管渠改善率は、管渠の更新時期が到来していないことから低い数値となっている。</t>
    <rPh sb="29" eb="31">
      <t>ネンスウ</t>
    </rPh>
    <rPh sb="32" eb="33">
      <t>ヘ</t>
    </rPh>
    <phoneticPr fontId="4"/>
  </si>
  <si>
    <t>・各経営指標の状況から、経営は概ね健全である。
・経営面の課題としては、公共下水道整備が完了していないこと及び接続率が低いことがあり、それが各数値に影響を与えていると考えられる。行政部門との連携を図り、関係市町村の公共下水道整備を促進することで接続率の向上につなげ、有収水量を増加させる必要がある。
・管渠については、将来の更新時期の到来を見据え、長寿命化計画により更新事業費の平準化を図っていく必要がある。</t>
    <rPh sb="15" eb="16">
      <t>オオム</t>
    </rPh>
    <rPh sb="30" eb="32">
      <t>カダイ</t>
    </rPh>
    <rPh sb="60" eb="61">
      <t>ヒク</t>
    </rPh>
    <phoneticPr fontId="4"/>
  </si>
  <si>
    <t>①経常収支比率は100％を上回っており、②累積欠損金も生じていない。
③流動比率は100％を上回っており、支払能力に懸念は生じていない。
④企業債残高対事業規模比率は、類似団体の平均値を下回っている。維持管理負担金単価の見直しにより営業収益が増加したことから、前年度と比較して低い数値となっている。
⑥汚水処理原価は、一部処理区を除きスケールメリットが得にくい接続率であること等により投資効率が悪いため、類似団体の平均値と比較すると高くなっている。また、⑦施設利用率は類似団体の平均値と比較して10％程度低く、⑧水洗化率も類似団体の平均値より低い状況にある。これは主に、一部処理区において供用開始からさほど年数を経ておらず、市町村が実施する公共下水道の整備が全て終わっていないことや接続率が低い状況にあることが要因と考えられる。</t>
    <rPh sb="13" eb="15">
      <t>ウワマワ</t>
    </rPh>
    <rPh sb="47" eb="49">
      <t>ウワマワ</t>
    </rPh>
    <rPh sb="102" eb="106">
      <t>イジカンリ</t>
    </rPh>
    <rPh sb="106" eb="109">
      <t>フタンキン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</si>
</sst>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DC-4AB8-BB94-9862DB55806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B7DC-4AB8-BB94-9862DB55806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55.79</c:v>
                </c:pt>
                <c:pt idx="1">
                  <c:v>55.78</c:v>
                </c:pt>
                <c:pt idx="2">
                  <c:v>56.62</c:v>
                </c:pt>
                <c:pt idx="3">
                  <c:v>56.82</c:v>
                </c:pt>
                <c:pt idx="4">
                  <c:v>58.01</c:v>
                </c:pt>
              </c:numCache>
            </c:numRef>
          </c:val>
          <c:extLst>
            <c:ext xmlns:c16="http://schemas.microsoft.com/office/drawing/2014/chart" uri="{C3380CC4-5D6E-409C-BE32-E72D297353CC}">
              <c16:uniqueId val="{00000000-1497-4D23-B96E-325C41363F8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1497-4D23-B96E-325C41363F8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86.46</c:v>
                </c:pt>
                <c:pt idx="1">
                  <c:v>87.49</c:v>
                </c:pt>
                <c:pt idx="2">
                  <c:v>87.96</c:v>
                </c:pt>
                <c:pt idx="3">
                  <c:v>88.93</c:v>
                </c:pt>
                <c:pt idx="4">
                  <c:v>88.26</c:v>
                </c:pt>
              </c:numCache>
            </c:numRef>
          </c:val>
          <c:extLst>
            <c:ext xmlns:c16="http://schemas.microsoft.com/office/drawing/2014/chart" uri="{C3380CC4-5D6E-409C-BE32-E72D297353CC}">
              <c16:uniqueId val="{00000000-44BA-4468-B165-0D5AFFEB81D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44BA-4468-B165-0D5AFFEB81D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101.33</c:v>
                </c:pt>
                <c:pt idx="1">
                  <c:v>101.79</c:v>
                </c:pt>
                <c:pt idx="2">
                  <c:v>101.51</c:v>
                </c:pt>
                <c:pt idx="3">
                  <c:v>99.99</c:v>
                </c:pt>
                <c:pt idx="4">
                  <c:v>104.29</c:v>
                </c:pt>
              </c:numCache>
            </c:numRef>
          </c:val>
          <c:extLst>
            <c:ext xmlns:c16="http://schemas.microsoft.com/office/drawing/2014/chart" uri="{C3380CC4-5D6E-409C-BE32-E72D297353CC}">
              <c16:uniqueId val="{00000000-BF56-4845-BC7F-EE1E1C27FD1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BF56-4845-BC7F-EE1E1C27FD1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4.84</c:v>
                </c:pt>
                <c:pt idx="1">
                  <c:v>9.42</c:v>
                </c:pt>
                <c:pt idx="2">
                  <c:v>13.25</c:v>
                </c:pt>
                <c:pt idx="3">
                  <c:v>17.010000000000002</c:v>
                </c:pt>
                <c:pt idx="4">
                  <c:v>20.68</c:v>
                </c:pt>
              </c:numCache>
            </c:numRef>
          </c:val>
          <c:extLst>
            <c:ext xmlns:c16="http://schemas.microsoft.com/office/drawing/2014/chart" uri="{C3380CC4-5D6E-409C-BE32-E72D297353CC}">
              <c16:uniqueId val="{00000000-DF88-4BC8-AD4C-50A87B7ED59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DF88-4BC8-AD4C-50A87B7ED59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D8-401F-9856-CE57CD9A831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47D8-401F-9856-CE57CD9A831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A8-43FB-AA20-FD7186332DE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39A8-43FB-AA20-FD7186332DE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58.85</c:v>
                </c:pt>
                <c:pt idx="1">
                  <c:v>81.5</c:v>
                </c:pt>
                <c:pt idx="2">
                  <c:v>89.5</c:v>
                </c:pt>
                <c:pt idx="3">
                  <c:v>94.83</c:v>
                </c:pt>
                <c:pt idx="4">
                  <c:v>110.6</c:v>
                </c:pt>
              </c:numCache>
            </c:numRef>
          </c:val>
          <c:extLst>
            <c:ext xmlns:c16="http://schemas.microsoft.com/office/drawing/2014/chart" uri="{C3380CC4-5D6E-409C-BE32-E72D297353CC}">
              <c16:uniqueId val="{00000000-1188-45D0-BE1B-A52F2EED6C5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1188-45D0-BE1B-A52F2EED6C5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191.15</c:v>
                </c:pt>
                <c:pt idx="1">
                  <c:v>179.31</c:v>
                </c:pt>
                <c:pt idx="2">
                  <c:v>184.69</c:v>
                </c:pt>
                <c:pt idx="3">
                  <c:v>186.29</c:v>
                </c:pt>
                <c:pt idx="4">
                  <c:v>151.72999999999999</c:v>
                </c:pt>
              </c:numCache>
            </c:numRef>
          </c:val>
          <c:extLst>
            <c:ext xmlns:c16="http://schemas.microsoft.com/office/drawing/2014/chart" uri="{C3380CC4-5D6E-409C-BE32-E72D297353CC}">
              <c16:uniqueId val="{00000000-2D2F-4E7F-BEA0-1CC2F7D221E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2D2F-4E7F-BEA0-1CC2F7D221E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8A-477C-A8AC-A519755260D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58A-477C-A8AC-A519755260D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67.150000000000006</c:v>
                </c:pt>
                <c:pt idx="1">
                  <c:v>68.61</c:v>
                </c:pt>
                <c:pt idx="2">
                  <c:v>70.819999999999993</c:v>
                </c:pt>
                <c:pt idx="3">
                  <c:v>69.319999999999993</c:v>
                </c:pt>
                <c:pt idx="4">
                  <c:v>75.81</c:v>
                </c:pt>
              </c:numCache>
            </c:numRef>
          </c:val>
          <c:extLst>
            <c:ext xmlns:c16="http://schemas.microsoft.com/office/drawing/2014/chart" uri="{C3380CC4-5D6E-409C-BE32-E72D297353CC}">
              <c16:uniqueId val="{00000000-4D15-4CA4-8BE1-BB7793E3CB4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4D15-4CA4-8BE1-BB7793E3CB4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70" zoomScaleNormal="70" zoomScaleSheetLayoutView="70" workbookViewId="0">
      <selection activeCell="CE17" sqref="CE1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群馬県</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流域下水道</v>
      </c>
      <c r="Q8" s="39"/>
      <c r="R8" s="39"/>
      <c r="S8" s="39"/>
      <c r="T8" s="39"/>
      <c r="U8" s="39"/>
      <c r="V8" s="39"/>
      <c r="W8" s="39" t="str">
        <f>データ!L6</f>
        <v>E1</v>
      </c>
      <c r="X8" s="39"/>
      <c r="Y8" s="39"/>
      <c r="Z8" s="39"/>
      <c r="AA8" s="39"/>
      <c r="AB8" s="39"/>
      <c r="AC8" s="39"/>
      <c r="AD8" s="40" t="str">
        <f>データ!$M$6</f>
        <v>非設置</v>
      </c>
      <c r="AE8" s="40"/>
      <c r="AF8" s="40"/>
      <c r="AG8" s="40"/>
      <c r="AH8" s="40"/>
      <c r="AI8" s="40"/>
      <c r="AJ8" s="40"/>
      <c r="AK8" s="3"/>
      <c r="AL8" s="41">
        <f>データ!S6</f>
        <v>1907976</v>
      </c>
      <c r="AM8" s="41"/>
      <c r="AN8" s="41"/>
      <c r="AO8" s="41"/>
      <c r="AP8" s="41"/>
      <c r="AQ8" s="41"/>
      <c r="AR8" s="41"/>
      <c r="AS8" s="41"/>
      <c r="AT8" s="34">
        <f>データ!T6</f>
        <v>6362.28</v>
      </c>
      <c r="AU8" s="34"/>
      <c r="AV8" s="34"/>
      <c r="AW8" s="34"/>
      <c r="AX8" s="34"/>
      <c r="AY8" s="34"/>
      <c r="AZ8" s="34"/>
      <c r="BA8" s="34"/>
      <c r="BB8" s="34">
        <f>データ!U6</f>
        <v>299.89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84.49</v>
      </c>
      <c r="J10" s="34"/>
      <c r="K10" s="34"/>
      <c r="L10" s="34"/>
      <c r="M10" s="34"/>
      <c r="N10" s="34"/>
      <c r="O10" s="34"/>
      <c r="P10" s="34">
        <f>データ!P6</f>
        <v>40.200000000000003</v>
      </c>
      <c r="Q10" s="34"/>
      <c r="R10" s="34"/>
      <c r="S10" s="34"/>
      <c r="T10" s="34"/>
      <c r="U10" s="34"/>
      <c r="V10" s="34"/>
      <c r="W10" s="34">
        <f>データ!Q6</f>
        <v>91.97</v>
      </c>
      <c r="X10" s="34"/>
      <c r="Y10" s="34"/>
      <c r="Z10" s="34"/>
      <c r="AA10" s="34"/>
      <c r="AB10" s="34"/>
      <c r="AC10" s="34"/>
      <c r="AD10" s="41">
        <f>データ!R6</f>
        <v>0</v>
      </c>
      <c r="AE10" s="41"/>
      <c r="AF10" s="41"/>
      <c r="AG10" s="41"/>
      <c r="AH10" s="41"/>
      <c r="AI10" s="41"/>
      <c r="AJ10" s="41"/>
      <c r="AK10" s="2"/>
      <c r="AL10" s="41">
        <f>データ!V6</f>
        <v>694310</v>
      </c>
      <c r="AM10" s="41"/>
      <c r="AN10" s="41"/>
      <c r="AO10" s="41"/>
      <c r="AP10" s="41"/>
      <c r="AQ10" s="41"/>
      <c r="AR10" s="41"/>
      <c r="AS10" s="41"/>
      <c r="AT10" s="34">
        <f>データ!W6</f>
        <v>197.9</v>
      </c>
      <c r="AU10" s="34"/>
      <c r="AV10" s="34"/>
      <c r="AW10" s="34"/>
      <c r="AX10" s="34"/>
      <c r="AY10" s="34"/>
      <c r="AZ10" s="34"/>
      <c r="BA10" s="34"/>
      <c r="BB10" s="34">
        <f>データ!X6</f>
        <v>3508.39</v>
      </c>
      <c r="BC10" s="34"/>
      <c r="BD10" s="34"/>
      <c r="BE10" s="34"/>
      <c r="BF10" s="34"/>
      <c r="BG10" s="34"/>
      <c r="BH10" s="34"/>
      <c r="BI10" s="34"/>
      <c r="BJ10" s="2"/>
      <c r="BK10" s="2"/>
      <c r="BL10" s="60" t="s">
        <v>22</v>
      </c>
      <c r="BM10" s="61"/>
      <c r="BN10" s="62" t="s">
        <v>23</v>
      </c>
      <c r="BO10" s="62"/>
      <c r="BP10" s="62"/>
      <c r="BQ10" s="62"/>
      <c r="BR10" s="62"/>
      <c r="BS10" s="62"/>
      <c r="BT10" s="62"/>
      <c r="BU10" s="62"/>
      <c r="BV10" s="62"/>
      <c r="BW10" s="62"/>
      <c r="BX10" s="62"/>
      <c r="BY10" s="6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4"/>
      <c r="BM60" s="65"/>
      <c r="BN60" s="65"/>
      <c r="BO60" s="65"/>
      <c r="BP60" s="65"/>
      <c r="BQ60" s="65"/>
      <c r="BR60" s="65"/>
      <c r="BS60" s="65"/>
      <c r="BT60" s="65"/>
      <c r="BU60" s="65"/>
      <c r="BV60" s="65"/>
      <c r="BW60" s="65"/>
      <c r="BX60" s="65"/>
      <c r="BY60" s="65"/>
      <c r="BZ60" s="66"/>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969RM56plgS1eErNUMg85sN+D6bVdCkRW6TwJnl9wnlkjMCTbV+wP7rgoP1ERNG1EHtfnK2wUmA76aO4daA0ag==" saltValue="cF974xOP61m0URe30/7U3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100005</v>
      </c>
      <c r="D6" s="19">
        <f t="shared" si="3"/>
        <v>46</v>
      </c>
      <c r="E6" s="19">
        <f t="shared" si="3"/>
        <v>17</v>
      </c>
      <c r="F6" s="19">
        <f t="shared" si="3"/>
        <v>3</v>
      </c>
      <c r="G6" s="19">
        <f t="shared" si="3"/>
        <v>0</v>
      </c>
      <c r="H6" s="19" t="str">
        <f t="shared" si="3"/>
        <v>群馬県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84.49</v>
      </c>
      <c r="P6" s="20">
        <f t="shared" si="3"/>
        <v>40.200000000000003</v>
      </c>
      <c r="Q6" s="20">
        <f t="shared" si="3"/>
        <v>91.97</v>
      </c>
      <c r="R6" s="20">
        <f t="shared" si="3"/>
        <v>0</v>
      </c>
      <c r="S6" s="20">
        <f t="shared" si="3"/>
        <v>1907976</v>
      </c>
      <c r="T6" s="20">
        <f t="shared" si="3"/>
        <v>6362.28</v>
      </c>
      <c r="U6" s="20">
        <f t="shared" si="3"/>
        <v>299.89</v>
      </c>
      <c r="V6" s="20">
        <f t="shared" si="3"/>
        <v>694310</v>
      </c>
      <c r="W6" s="20">
        <f t="shared" si="3"/>
        <v>197.9</v>
      </c>
      <c r="X6" s="20">
        <f t="shared" si="3"/>
        <v>3508.39</v>
      </c>
      <c r="Y6" s="21">
        <f>IF(Y7="",NA(),Y7)</f>
        <v>101.33</v>
      </c>
      <c r="Z6" s="21">
        <f t="shared" ref="Z6:AH6" si="4">IF(Z7="",NA(),Z7)</f>
        <v>101.79</v>
      </c>
      <c r="AA6" s="21">
        <f t="shared" si="4"/>
        <v>101.51</v>
      </c>
      <c r="AB6" s="21">
        <f t="shared" si="4"/>
        <v>99.99</v>
      </c>
      <c r="AC6" s="21">
        <f t="shared" si="4"/>
        <v>104.29</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58.85</v>
      </c>
      <c r="AV6" s="21">
        <f t="shared" ref="AV6:BD6" si="6">IF(AV7="",NA(),AV7)</f>
        <v>81.5</v>
      </c>
      <c r="AW6" s="21">
        <f t="shared" si="6"/>
        <v>89.5</v>
      </c>
      <c r="AX6" s="21">
        <f t="shared" si="6"/>
        <v>94.83</v>
      </c>
      <c r="AY6" s="21">
        <f t="shared" si="6"/>
        <v>110.6</v>
      </c>
      <c r="AZ6" s="21">
        <f t="shared" si="6"/>
        <v>101.14</v>
      </c>
      <c r="BA6" s="21">
        <f t="shared" si="6"/>
        <v>104.74</v>
      </c>
      <c r="BB6" s="21">
        <f t="shared" si="6"/>
        <v>104.74</v>
      </c>
      <c r="BC6" s="21">
        <f t="shared" si="6"/>
        <v>104.66</v>
      </c>
      <c r="BD6" s="21">
        <f t="shared" si="6"/>
        <v>103.57</v>
      </c>
      <c r="BE6" s="20" t="str">
        <f>IF(BE7="","",IF(BE7="-","【-】","【"&amp;SUBSTITUTE(TEXT(BE7,"#,##0.00"),"-","△")&amp;"】"))</f>
        <v>【103.38】</v>
      </c>
      <c r="BF6" s="21">
        <f>IF(BF7="",NA(),BF7)</f>
        <v>191.15</v>
      </c>
      <c r="BG6" s="21">
        <f t="shared" ref="BG6:BO6" si="7">IF(BG7="",NA(),BG7)</f>
        <v>179.31</v>
      </c>
      <c r="BH6" s="21">
        <f t="shared" si="7"/>
        <v>184.69</v>
      </c>
      <c r="BI6" s="21">
        <f t="shared" si="7"/>
        <v>186.29</v>
      </c>
      <c r="BJ6" s="21">
        <f t="shared" si="7"/>
        <v>151.72999999999999</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67.150000000000006</v>
      </c>
      <c r="CC6" s="21">
        <f t="shared" ref="CC6:CK6" si="9">IF(CC7="",NA(),CC7)</f>
        <v>68.61</v>
      </c>
      <c r="CD6" s="21">
        <f t="shared" si="9"/>
        <v>70.819999999999993</v>
      </c>
      <c r="CE6" s="21">
        <f t="shared" si="9"/>
        <v>69.319999999999993</v>
      </c>
      <c r="CF6" s="21">
        <f t="shared" si="9"/>
        <v>75.81</v>
      </c>
      <c r="CG6" s="21">
        <f t="shared" si="9"/>
        <v>50.67</v>
      </c>
      <c r="CH6" s="21">
        <f t="shared" si="9"/>
        <v>48.7</v>
      </c>
      <c r="CI6" s="21">
        <f t="shared" si="9"/>
        <v>52.53</v>
      </c>
      <c r="CJ6" s="21">
        <f t="shared" si="9"/>
        <v>52.75</v>
      </c>
      <c r="CK6" s="21">
        <f t="shared" si="9"/>
        <v>52.89</v>
      </c>
      <c r="CL6" s="20" t="str">
        <f>IF(CL7="","",IF(CL7="-","【-】","【"&amp;SUBSTITUTE(TEXT(CL7,"#,##0.00"),"-","△")&amp;"】"))</f>
        <v>【53.07】</v>
      </c>
      <c r="CM6" s="21">
        <f>IF(CM7="",NA(),CM7)</f>
        <v>55.79</v>
      </c>
      <c r="CN6" s="21">
        <f t="shared" ref="CN6:CV6" si="10">IF(CN7="",NA(),CN7)</f>
        <v>55.78</v>
      </c>
      <c r="CO6" s="21">
        <f t="shared" si="10"/>
        <v>56.62</v>
      </c>
      <c r="CP6" s="21">
        <f t="shared" si="10"/>
        <v>56.82</v>
      </c>
      <c r="CQ6" s="21">
        <f t="shared" si="10"/>
        <v>58.01</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86.46</v>
      </c>
      <c r="CY6" s="21">
        <f t="shared" ref="CY6:DG6" si="11">IF(CY7="",NA(),CY7)</f>
        <v>87.49</v>
      </c>
      <c r="CZ6" s="21">
        <f t="shared" si="11"/>
        <v>87.96</v>
      </c>
      <c r="DA6" s="21">
        <f t="shared" si="11"/>
        <v>88.93</v>
      </c>
      <c r="DB6" s="21">
        <f t="shared" si="11"/>
        <v>88.26</v>
      </c>
      <c r="DC6" s="21">
        <f t="shared" si="11"/>
        <v>94.01</v>
      </c>
      <c r="DD6" s="21">
        <f t="shared" si="11"/>
        <v>94.14</v>
      </c>
      <c r="DE6" s="21">
        <f t="shared" si="11"/>
        <v>94.02</v>
      </c>
      <c r="DF6" s="21">
        <f t="shared" si="11"/>
        <v>94.43</v>
      </c>
      <c r="DG6" s="21">
        <f t="shared" si="11"/>
        <v>94.27</v>
      </c>
      <c r="DH6" s="20" t="str">
        <f>IF(DH7="","",IF(DH7="-","【-】","【"&amp;SUBSTITUTE(TEXT(DH7,"#,##0.00"),"-","△")&amp;"】"))</f>
        <v>【94.19】</v>
      </c>
      <c r="DI6" s="21">
        <f>IF(DI7="",NA(),DI7)</f>
        <v>4.84</v>
      </c>
      <c r="DJ6" s="21">
        <f t="shared" ref="DJ6:DR6" si="12">IF(DJ7="",NA(),DJ7)</f>
        <v>9.42</v>
      </c>
      <c r="DK6" s="21">
        <f t="shared" si="12"/>
        <v>13.25</v>
      </c>
      <c r="DL6" s="21">
        <f t="shared" si="12"/>
        <v>17.010000000000002</v>
      </c>
      <c r="DM6" s="21">
        <f t="shared" si="12"/>
        <v>20.68</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0">
        <f>IF(EE7="",NA(),EE7)</f>
        <v>0</v>
      </c>
      <c r="EF6" s="20">
        <f t="shared" ref="EF6:EN6" si="14">IF(EF7="",NA(),EF7)</f>
        <v>0</v>
      </c>
      <c r="EG6" s="20">
        <f t="shared" si="14"/>
        <v>0</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15">
      <c r="A7" s="14"/>
      <c r="B7" s="23">
        <v>2024</v>
      </c>
      <c r="C7" s="23">
        <v>100005</v>
      </c>
      <c r="D7" s="23">
        <v>46</v>
      </c>
      <c r="E7" s="23">
        <v>17</v>
      </c>
      <c r="F7" s="23">
        <v>3</v>
      </c>
      <c r="G7" s="23">
        <v>0</v>
      </c>
      <c r="H7" s="23" t="s">
        <v>96</v>
      </c>
      <c r="I7" s="23" t="s">
        <v>97</v>
      </c>
      <c r="J7" s="23" t="s">
        <v>98</v>
      </c>
      <c r="K7" s="23" t="s">
        <v>99</v>
      </c>
      <c r="L7" s="23" t="s">
        <v>100</v>
      </c>
      <c r="M7" s="23" t="s">
        <v>101</v>
      </c>
      <c r="N7" s="24" t="s">
        <v>102</v>
      </c>
      <c r="O7" s="24">
        <v>84.49</v>
      </c>
      <c r="P7" s="24">
        <v>40.200000000000003</v>
      </c>
      <c r="Q7" s="24">
        <v>91.97</v>
      </c>
      <c r="R7" s="24">
        <v>0</v>
      </c>
      <c r="S7" s="24">
        <v>1907976</v>
      </c>
      <c r="T7" s="24">
        <v>6362.28</v>
      </c>
      <c r="U7" s="24">
        <v>299.89</v>
      </c>
      <c r="V7" s="24">
        <v>694310</v>
      </c>
      <c r="W7" s="24">
        <v>197.9</v>
      </c>
      <c r="X7" s="24">
        <v>3508.39</v>
      </c>
      <c r="Y7" s="24">
        <v>101.33</v>
      </c>
      <c r="Z7" s="24">
        <v>101.79</v>
      </c>
      <c r="AA7" s="24">
        <v>101.51</v>
      </c>
      <c r="AB7" s="24">
        <v>99.99</v>
      </c>
      <c r="AC7" s="24">
        <v>104.29</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58.85</v>
      </c>
      <c r="AV7" s="24">
        <v>81.5</v>
      </c>
      <c r="AW7" s="24">
        <v>89.5</v>
      </c>
      <c r="AX7" s="24">
        <v>94.83</v>
      </c>
      <c r="AY7" s="24">
        <v>110.6</v>
      </c>
      <c r="AZ7" s="24">
        <v>101.14</v>
      </c>
      <c r="BA7" s="24">
        <v>104.74</v>
      </c>
      <c r="BB7" s="24">
        <v>104.74</v>
      </c>
      <c r="BC7" s="24">
        <v>104.66</v>
      </c>
      <c r="BD7" s="24">
        <v>103.57</v>
      </c>
      <c r="BE7" s="24">
        <v>103.38</v>
      </c>
      <c r="BF7" s="24">
        <v>191.15</v>
      </c>
      <c r="BG7" s="24">
        <v>179.31</v>
      </c>
      <c r="BH7" s="24">
        <v>184.69</v>
      </c>
      <c r="BI7" s="24">
        <v>186.29</v>
      </c>
      <c r="BJ7" s="24">
        <v>151.72999999999999</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67.150000000000006</v>
      </c>
      <c r="CC7" s="24">
        <v>68.61</v>
      </c>
      <c r="CD7" s="24">
        <v>70.819999999999993</v>
      </c>
      <c r="CE7" s="24">
        <v>69.319999999999993</v>
      </c>
      <c r="CF7" s="24">
        <v>75.81</v>
      </c>
      <c r="CG7" s="24">
        <v>50.67</v>
      </c>
      <c r="CH7" s="24">
        <v>48.7</v>
      </c>
      <c r="CI7" s="24">
        <v>52.53</v>
      </c>
      <c r="CJ7" s="24">
        <v>52.75</v>
      </c>
      <c r="CK7" s="24">
        <v>52.89</v>
      </c>
      <c r="CL7" s="24">
        <v>53.07</v>
      </c>
      <c r="CM7" s="24">
        <v>55.79</v>
      </c>
      <c r="CN7" s="24">
        <v>55.78</v>
      </c>
      <c r="CO7" s="24">
        <v>56.62</v>
      </c>
      <c r="CP7" s="24">
        <v>56.82</v>
      </c>
      <c r="CQ7" s="24">
        <v>58.01</v>
      </c>
      <c r="CR7" s="24">
        <v>68.2</v>
      </c>
      <c r="CS7" s="24">
        <v>68.05</v>
      </c>
      <c r="CT7" s="24">
        <v>67.099999999999994</v>
      </c>
      <c r="CU7" s="24">
        <v>71.900000000000006</v>
      </c>
      <c r="CV7" s="24">
        <v>68.599999999999994</v>
      </c>
      <c r="CW7" s="24">
        <v>68.61</v>
      </c>
      <c r="CX7" s="24">
        <v>86.46</v>
      </c>
      <c r="CY7" s="24">
        <v>87.49</v>
      </c>
      <c r="CZ7" s="24">
        <v>87.96</v>
      </c>
      <c r="DA7" s="24">
        <v>88.93</v>
      </c>
      <c r="DB7" s="24">
        <v>88.26</v>
      </c>
      <c r="DC7" s="24">
        <v>94.01</v>
      </c>
      <c r="DD7" s="24">
        <v>94.14</v>
      </c>
      <c r="DE7" s="24">
        <v>94.02</v>
      </c>
      <c r="DF7" s="24">
        <v>94.43</v>
      </c>
      <c r="DG7" s="24">
        <v>94.27</v>
      </c>
      <c r="DH7" s="24">
        <v>94.19</v>
      </c>
      <c r="DI7" s="24">
        <v>4.84</v>
      </c>
      <c r="DJ7" s="24">
        <v>9.42</v>
      </c>
      <c r="DK7" s="24">
        <v>13.25</v>
      </c>
      <c r="DL7" s="24">
        <v>17.010000000000002</v>
      </c>
      <c r="DM7" s="24">
        <v>20.68</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v>
      </c>
      <c r="EF7" s="24">
        <v>0</v>
      </c>
      <c r="EG7" s="24">
        <v>0</v>
      </c>
      <c r="EH7" s="24">
        <v>0</v>
      </c>
      <c r="EI7" s="24">
        <v>0</v>
      </c>
      <c r="EJ7" s="24">
        <v>1.87</v>
      </c>
      <c r="EK7" s="24">
        <v>0.1</v>
      </c>
      <c r="EL7" s="24">
        <v>0.09</v>
      </c>
      <c r="EM7" s="24">
        <v>0.06</v>
      </c>
      <c r="EN7" s="24">
        <v>0.1</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2F0F544-1B37-4116-908A-62629F2DD1D2}"/>
</file>

<file path=customXml/itemProps2.xml><?xml version="1.0" encoding="utf-8"?>
<ds:datastoreItem xmlns:ds="http://schemas.openxmlformats.org/officeDocument/2006/customXml" ds:itemID="{6FF11598-5020-462F-B378-1F8347FA016A}"/>
</file>

<file path=customXml/itemProps3.xml><?xml version="1.0" encoding="utf-8"?>
<ds:datastoreItem xmlns:ds="http://schemas.openxmlformats.org/officeDocument/2006/customXml" ds:itemID="{6CC7D604-77A5-4E27-B76C-546DE7DAF4BF}"/>
</file>

<file path=docProps/app.xml><?xml version="1.0" encoding="utf-8"?>
<Properties xmlns="http://schemas.openxmlformats.org/officeDocument/2006/extended-properties" xmlns:vt="http://schemas.openxmlformats.org/officeDocument/2006/docPropsVTypes">
  <Application>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
  </dc:creator>
  <cp:keywords>
  </cp:keywords>
  <dc:description>
  </dc:description>
  <cp:lastModifiedBy>
  </cp:lastModifiedBy>
  <cp:lastPrinted>2026-01-29T01:06:44Z</cp:lastPrinted>
  <dcterms:created xsi:type="dcterms:W3CDTF">2025-12-23T06:07:07Z</dcterms:created>
  <dcterms:modified xsi:type="dcterms:W3CDTF">2026-01-29T01:07:01Z</dcterms:modified>
  <cp:category>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