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UserData\m.mnb3\Desktop\（0129〆）公営企業に係る経営比較分析表（令和６年度決算）の分析・公表について\02.回答\"/>
    </mc:Choice>
  </mc:AlternateContent>
  <xr:revisionPtr revIDLastSave="0" documentId="13_ncr:1_{84732C00-CEB7-48B2-95DC-550B60A54A82}" xr6:coauthVersionLast="47" xr6:coauthVersionMax="47" xr10:uidLastSave="{00000000-0000-0000-0000-000000000000}"/>
  <workbookProtection workbookAlgorithmName="SHA-512" workbookHashValue="NRIJ7d5KRDRcGR+CxQMVZrGWznoF0/eOK62uG0TSfxLmiGdcoj4ceWzhLM2keppB+cUU2/LvDzmfFhS7u8c6Dw==" workbookSaltValue="HxbCO6gJA4j5S7GsMJT9n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<sst xmlns="http://schemas.openxmlformats.org/spreadsheetml/2006/main" count="231" uniqueCount="116">
  <si>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</si>
  <si>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</si>
  <si>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</si>
  <si>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</si>
  <si>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</si>
  <si>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</si>
  <si>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</si>
  <si>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</si>
  <si>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</si>
  <si>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</si>
  <si>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</si>
  <si>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</si>
  <si>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</si>
  <si>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</si>
  <si>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</si>
  <si>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</si>
  <si>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</si>
  <si>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</si>
  <si>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</si>
  <si>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</si>
  <si>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</si>
  <si>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</si>
  <si>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</si>
  <si>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</si>
  <si>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</si>
  <si>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</si>
  <si>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</si>
  <si>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</si>
  <si>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</si>
  <si>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</si>
  <si>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</si>
  <si>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</si>
  <si>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</si>
  <si>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</si>
  <si>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</si>
  <si>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</si>
  <si>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</si>
  <si>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</si>
  <si>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</si>
  <si>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</si>
  <si>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</si>
  <si>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</si>
  <si>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</si>
  <si>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</si>
  <si>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</si>
  <si>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</si>
  <si>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</si>
  <si>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</si>
  <si>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</si>
  <si>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</si>
  <si>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</si>
  <si>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</si>
  <si>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</si>
  <si>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</si>
  <si>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</si>
  <si>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</si>
  <si>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</si>
  <si>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</si>
  <si>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</si>
  <si>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</si>
  <si>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</si>
  <si>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</si>
  <si>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</si>
  <si>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</si>
  <si>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</si>
  <si>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</si>
  <si>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</si>
  <si>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</si>
  <si>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</si>
  <si>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</si>
  <si>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</si>
  <si>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</si>
  <si>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</si>
  <si>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</si>
  <si>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</si>
  <si>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</si>
  <si>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</si>
  <si>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</si>
  <si>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</si>
  <si>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</si>
  <si>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</si>
  <si>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</si>
  <si>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</si>
  <si>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</si>
  <si>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</si>
  <si>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</si>
  <si>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</si>
  <si>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</si>
  <si>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</si>
  <si>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</si>
  <si>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</si>
  <si>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</si>
  <si>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</si>
  <si>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</si>
  <si>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</si>
  <si>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</si>
  <si>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</si>
  <si>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</si>
  <si>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</si>
  <si>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</si>
  <si>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</si>
  <si>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</si>
  <si>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</si>
  <si>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</si>
  <si>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</si>
  <si>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</si>
  <si>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</si>
  <si>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</si>
  <si>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</si>
  <si>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</si>
  <si>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</si>
  <si>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</si>
  <si>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</si>
  <si>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千葉県は、令和２年度から地方公営企業法の財務規定を適用している。
「①経常収支比率」は、100％を上回っており、安定している。
「②累積欠損金比率」は、0％であり、健全な経営状況といえる。
「③流動比率」は100％を上回っており、支払能力に問題はない状況である。
「④企業債残高対事業規模比率」は、企業債残高は緩やかに減少傾向であり、平均値を下回っているが、老朽化が進む施設の本格的な改築更新に備え、適切に起債の管理を行っていく。
「⑥汚水処理原価」は、包括的民間業務委託を導入するなど経費の削減に努めていることもあり、類似団体の平均値を下回っている。
「⑦施設利用率」は、流入水量の増加等の理由により、類似団体の平均値とほぼ同値となった。流入水量は今後も増加傾向を見込んでいる。
「⑧水洗化率」は、流域市町の面整備等の進捗により、平均値を上回っている。</t>
    <rPh sb="1" eb="4">
      <t>チバケン</t>
    </rPh>
    <rPh sb="6" eb="8">
      <t>レイワ</t>
    </rPh>
    <rPh sb="9" eb="11">
      <t>ネンド</t>
    </rPh>
    <rPh sb="13" eb="15">
      <t>チホウ</t>
    </rPh>
    <rPh sb="15" eb="17">
      <t>コウエイ</t>
    </rPh>
    <rPh sb="17" eb="19">
      <t>キギョウ</t>
    </rPh>
    <rPh sb="19" eb="20">
      <t>ホウ</t>
    </rPh>
    <rPh sb="21" eb="23">
      <t>ザイム</t>
    </rPh>
    <rPh sb="23" eb="25">
      <t>キテイ</t>
    </rPh>
    <rPh sb="26" eb="28">
      <t>テキヨウ</t>
    </rPh>
    <rPh sb="36" eb="38">
      <t>ケイジョウ</t>
    </rPh>
    <rPh sb="38" eb="40">
      <t>シュウシ</t>
    </rPh>
    <rPh sb="40" eb="42">
      <t>ヒリツ</t>
    </rPh>
    <rPh sb="50" eb="52">
      <t>ウワマワ</t>
    </rPh>
    <rPh sb="57" eb="59">
      <t>アンテイ</t>
    </rPh>
    <rPh sb="67" eb="69">
      <t>ルイセキ</t>
    </rPh>
    <rPh sb="69" eb="71">
      <t>ケッソン</t>
    </rPh>
    <rPh sb="71" eb="72">
      <t>キン</t>
    </rPh>
    <rPh sb="72" eb="74">
      <t>ヒリツ</t>
    </rPh>
    <rPh sb="83" eb="85">
      <t>ケンゼン</t>
    </rPh>
    <rPh sb="86" eb="88">
      <t>ケイエイ</t>
    </rPh>
    <rPh sb="88" eb="90">
      <t>ジョウキョウ</t>
    </rPh>
    <rPh sb="98" eb="100">
      <t>リュウドウ</t>
    </rPh>
    <rPh sb="100" eb="102">
      <t>ヒリツ</t>
    </rPh>
    <rPh sb="109" eb="111">
      <t>ウワマワ</t>
    </rPh>
    <rPh sb="116" eb="118">
      <t>シハライ</t>
    </rPh>
    <rPh sb="118" eb="120">
      <t>ノウリョク</t>
    </rPh>
    <rPh sb="121" eb="123">
      <t>モンダイ</t>
    </rPh>
    <rPh sb="126" eb="128">
      <t>ジョウキョウ</t>
    </rPh>
    <rPh sb="135" eb="137">
      <t>キギョウ</t>
    </rPh>
    <rPh sb="137" eb="138">
      <t>サイ</t>
    </rPh>
    <rPh sb="138" eb="140">
      <t>ザンダカ</t>
    </rPh>
    <rPh sb="140" eb="141">
      <t>タイ</t>
    </rPh>
    <rPh sb="141" eb="143">
      <t>ジギョウ</t>
    </rPh>
    <rPh sb="143" eb="145">
      <t>キボ</t>
    </rPh>
    <rPh sb="145" eb="147">
      <t>ヒリツ</t>
    </rPh>
    <rPh sb="150" eb="152">
      <t>キギョウ</t>
    </rPh>
    <rPh sb="152" eb="153">
      <t>サイ</t>
    </rPh>
    <rPh sb="153" eb="155">
      <t>ザンダカ</t>
    </rPh>
    <rPh sb="156" eb="157">
      <t>ユル</t>
    </rPh>
    <rPh sb="160" eb="162">
      <t>ゲンショウ</t>
    </rPh>
    <rPh sb="162" eb="164">
      <t>ケイコウ</t>
    </rPh>
    <rPh sb="168" eb="171">
      <t>ヘイキンチ</t>
    </rPh>
    <rPh sb="172" eb="174">
      <t>シタマワ</t>
    </rPh>
    <rPh sb="180" eb="183">
      <t>ロウキュウカ</t>
    </rPh>
    <rPh sb="184" eb="185">
      <t>スス</t>
    </rPh>
    <rPh sb="186" eb="188">
      <t>シセツ</t>
    </rPh>
    <rPh sb="189" eb="192">
      <t>ホンカクテキ</t>
    </rPh>
    <rPh sb="193" eb="195">
      <t>カイチク</t>
    </rPh>
    <rPh sb="195" eb="197">
      <t>コウシン</t>
    </rPh>
    <rPh sb="198" eb="199">
      <t>ソナ</t>
    </rPh>
    <rPh sb="201" eb="203">
      <t>テキセツ</t>
    </rPh>
    <rPh sb="204" eb="206">
      <t>キサイ</t>
    </rPh>
    <rPh sb="207" eb="209">
      <t>カンリ</t>
    </rPh>
    <rPh sb="210" eb="211">
      <t>オコナ</t>
    </rPh>
    <rPh sb="219" eb="221">
      <t>オスイ</t>
    </rPh>
    <rPh sb="221" eb="223">
      <t>ショリ</t>
    </rPh>
    <rPh sb="228" eb="231">
      <t>ホウカツテキ</t>
    </rPh>
    <rPh sb="231" eb="233">
      <t>ミンカン</t>
    </rPh>
    <rPh sb="233" eb="235">
      <t>ギョウム</t>
    </rPh>
    <rPh sb="235" eb="237">
      <t>イタク</t>
    </rPh>
    <rPh sb="238" eb="240">
      <t>ドウニュウ</t>
    </rPh>
    <rPh sb="244" eb="246">
      <t>ケイヒ</t>
    </rPh>
    <rPh sb="247" eb="249">
      <t>サクゲン</t>
    </rPh>
    <rPh sb="250" eb="251">
      <t>ツト</t>
    </rPh>
    <rPh sb="261" eb="263">
      <t>ルイジ</t>
    </rPh>
    <rPh sb="263" eb="265">
      <t>ダンタイ</t>
    </rPh>
    <rPh sb="266" eb="269">
      <t>ヘイキンチ</t>
    </rPh>
    <rPh sb="270" eb="272">
      <t>シタマワ</t>
    </rPh>
    <rPh sb="280" eb="282">
      <t>シセツ</t>
    </rPh>
    <rPh sb="282" eb="284">
      <t>リヨウ</t>
    </rPh>
    <rPh sb="284" eb="285">
      <t>リツ</t>
    </rPh>
    <rPh sb="288" eb="290">
      <t>リュウニュウ</t>
    </rPh>
    <rPh sb="290" eb="292">
      <t>スイリョウ</t>
    </rPh>
    <rPh sb="293" eb="295">
      <t>ゾウカ</t>
    </rPh>
    <rPh sb="295" eb="296">
      <t>トウ</t>
    </rPh>
    <rPh sb="297" eb="299">
      <t>リユウ</t>
    </rPh>
    <rPh sb="303" eb="305">
      <t>ルイジ</t>
    </rPh>
    <rPh sb="305" eb="307">
      <t>ダンタイ</t>
    </rPh>
    <rPh sb="308" eb="311">
      <t>ヘイキンチ</t>
    </rPh>
    <rPh sb="314" eb="316">
      <t>ドウチ</t>
    </rPh>
    <rPh sb="321" eb="323">
      <t>リュウニュウ</t>
    </rPh>
    <rPh sb="323" eb="325">
      <t>スイリョウ</t>
    </rPh>
    <rPh sb="326" eb="328">
      <t>コンゴ</t>
    </rPh>
    <rPh sb="329" eb="331">
      <t>ゾウカ</t>
    </rPh>
    <rPh sb="331" eb="333">
      <t>ケイコウ</t>
    </rPh>
    <rPh sb="334" eb="336">
      <t>ミコ</t>
    </rPh>
    <rPh sb="344" eb="347">
      <t>スイセンカ</t>
    </rPh>
    <rPh sb="347" eb="348">
      <t>リツ</t>
    </rPh>
    <rPh sb="351" eb="353">
      <t>リュウイキ</t>
    </rPh>
    <rPh sb="353" eb="354">
      <t>シ</t>
    </rPh>
    <rPh sb="354" eb="355">
      <t>マチ</t>
    </rPh>
    <rPh sb="356" eb="357">
      <t>メン</t>
    </rPh>
    <rPh sb="357" eb="359">
      <t>セイビ</t>
    </rPh>
    <rPh sb="359" eb="360">
      <t>ナド</t>
    </rPh>
    <rPh sb="361" eb="363">
      <t>シンチョク</t>
    </rPh>
    <rPh sb="367" eb="370">
      <t>ヘイキンチ</t>
    </rPh>
    <rPh sb="371" eb="373">
      <t>ウワマワ</t>
    </rPh>
    <phoneticPr fontId="4"/>
  </si>
  <si>
    <t>　各経営指標の状況から、現在の経営状況は健全であるといえる。
　今後は、耐用年数を経過して老朽化する施設に関し、投資計画等と併せて計画的に更新していく。</t>
    <rPh sb="1" eb="2">
      <t>カク</t>
    </rPh>
    <rPh sb="2" eb="4">
      <t>ケイエイ</t>
    </rPh>
    <rPh sb="4" eb="6">
      <t>シヒョウ</t>
    </rPh>
    <rPh sb="7" eb="9">
      <t>ジョウキョウ</t>
    </rPh>
    <rPh sb="12" eb="14">
      <t>ゲンザイ</t>
    </rPh>
    <rPh sb="15" eb="17">
      <t>ケイエイ</t>
    </rPh>
    <rPh sb="17" eb="19">
      <t>ジョウキョウ</t>
    </rPh>
    <rPh sb="20" eb="22">
      <t>ケンゼン</t>
    </rPh>
    <rPh sb="32" eb="34">
      <t>コンゴ</t>
    </rPh>
    <rPh sb="36" eb="38">
      <t>タイヨウ</t>
    </rPh>
    <rPh sb="38" eb="40">
      <t>ネンスウ</t>
    </rPh>
    <rPh sb="41" eb="43">
      <t>ケイカ</t>
    </rPh>
    <rPh sb="45" eb="48">
      <t>ロウキュウカ</t>
    </rPh>
    <rPh sb="50" eb="52">
      <t>シセツ</t>
    </rPh>
    <rPh sb="53" eb="54">
      <t>カン</t>
    </rPh>
    <rPh sb="56" eb="58">
      <t>トウシ</t>
    </rPh>
    <rPh sb="58" eb="60">
      <t>ケイカク</t>
    </rPh>
    <rPh sb="60" eb="61">
      <t>トウ</t>
    </rPh>
    <rPh sb="62" eb="63">
      <t>アワ</t>
    </rPh>
    <rPh sb="65" eb="68">
      <t>ケイカクテキ</t>
    </rPh>
    <rPh sb="69" eb="71">
      <t>コウシン</t>
    </rPh>
    <phoneticPr fontId="4"/>
  </si>
  <si>
    <t>「①有形固定資産減価償却率」については、令和2年度から公営企業会計に移行したことに伴い、過去の減価償却費が反映されない計上方法となっていることから、数値が低い状況となっている。
「②管渠老朽化率」については、法定耐用年数を経過している管渠が発生したことから、高い数値となっている。
「③管渠改善率」については、老朽化の進んだ管渠に対する調査・点検を経て更新したため、数値が低い状況となっている。
今後適切に点検・管理を行い、必要に応じ更新・長寿命化を実施していく。</t>
    <rPh sb="2" eb="4">
      <t>ユウケイ</t>
    </rPh>
    <rPh sb="4" eb="6">
      <t>コテイ</t>
    </rPh>
    <rPh sb="6" eb="8">
      <t>シサン</t>
    </rPh>
    <rPh sb="8" eb="10">
      <t>ゲンカ</t>
    </rPh>
    <rPh sb="10" eb="12">
      <t>ショウキャク</t>
    </rPh>
    <rPh sb="12" eb="13">
      <t>リツ</t>
    </rPh>
    <rPh sb="20" eb="22">
      <t>レイワ</t>
    </rPh>
    <rPh sb="23" eb="25">
      <t>ネンド</t>
    </rPh>
    <rPh sb="27" eb="29">
      <t>コウエイ</t>
    </rPh>
    <rPh sb="29" eb="31">
      <t>キギョウ</t>
    </rPh>
    <rPh sb="31" eb="33">
      <t>カイケイ</t>
    </rPh>
    <rPh sb="34" eb="36">
      <t>イコウ</t>
    </rPh>
    <rPh sb="41" eb="42">
      <t>トモナ</t>
    </rPh>
    <rPh sb="44" eb="46">
      <t>カコ</t>
    </rPh>
    <rPh sb="47" eb="49">
      <t>ゲンカ</t>
    </rPh>
    <rPh sb="49" eb="51">
      <t>ショウキャク</t>
    </rPh>
    <rPh sb="51" eb="52">
      <t>ヒ</t>
    </rPh>
    <rPh sb="53" eb="55">
      <t>ハンエイ</t>
    </rPh>
    <rPh sb="59" eb="61">
      <t>ケイジョウ</t>
    </rPh>
    <rPh sb="61" eb="63">
      <t>ホウホウ</t>
    </rPh>
    <rPh sb="74" eb="76">
      <t>スウチ</t>
    </rPh>
    <rPh sb="77" eb="78">
      <t>ヒク</t>
    </rPh>
    <rPh sb="79" eb="81">
      <t>ジョウキョウ</t>
    </rPh>
    <rPh sb="91" eb="93">
      <t>カンキョ</t>
    </rPh>
    <rPh sb="93" eb="96">
      <t>ロウキュウカ</t>
    </rPh>
    <rPh sb="96" eb="97">
      <t>リツ</t>
    </rPh>
    <rPh sb="104" eb="106">
      <t>ホウテイ</t>
    </rPh>
    <rPh sb="106" eb="108">
      <t>タイヨウ</t>
    </rPh>
    <rPh sb="108" eb="110">
      <t>ネンスウ</t>
    </rPh>
    <rPh sb="111" eb="113">
      <t>ケイカ</t>
    </rPh>
    <rPh sb="117" eb="119">
      <t>カンキョ</t>
    </rPh>
    <rPh sb="120" eb="122">
      <t>ハッセイ</t>
    </rPh>
    <rPh sb="129" eb="130">
      <t>タカ</t>
    </rPh>
    <rPh sb="131" eb="133">
      <t>スウチ</t>
    </rPh>
    <rPh sb="165" eb="166">
      <t>タイ</t>
    </rPh>
    <rPh sb="168" eb="170">
      <t>チョウサ</t>
    </rPh>
    <rPh sb="171" eb="173">
      <t>テンケン</t>
    </rPh>
    <rPh sb="174" eb="175">
      <t>ヘ</t>
    </rPh>
    <rPh sb="176" eb="178">
      <t>コウシン</t>
    </rPh>
    <rPh sb="183" eb="185">
      <t>スウチ</t>
    </rPh>
    <rPh sb="186" eb="187">
      <t>ヒク</t>
    </rPh>
    <rPh sb="188" eb="19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</si>
</sst>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0.01</c:v>
                </c:pt>
                <c:pt idx="2" formatCode="#,##0.00;&quot;△&quot;#,##0.00">
                  <c:v>0</c:v>
                </c:pt>
                <c:pt idx="3">
                  <c:v>0.12</c:v>
                </c:pt>
                <c:pt idx="4">
                  <c:v>0.05</c:v>
                </c:pt>
              </c:numCache>
            </c:numRef>
          </c:val>
          <c:extLst>
            <c:ext xmlns:c16="http://schemas.microsoft.com/office/drawing/2014/chart" uri="{C3380CC4-5D6E-409C-BE32-E72D297353CC}">
              <c16:uniqueId val="{00000000-B182-4FF0-8AA0-78D3BDBFFF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B182-4FF0-8AA0-78D3BDBFFF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63.94</c:v>
                </c:pt>
                <c:pt idx="1">
                  <c:v>68.38</c:v>
                </c:pt>
                <c:pt idx="2">
                  <c:v>67.66</c:v>
                </c:pt>
                <c:pt idx="3">
                  <c:v>66.94</c:v>
                </c:pt>
                <c:pt idx="4">
                  <c:v>67.180000000000007</c:v>
                </c:pt>
              </c:numCache>
            </c:numRef>
          </c:val>
          <c:extLst>
            <c:ext xmlns:c16="http://schemas.microsoft.com/office/drawing/2014/chart" uri="{C3380CC4-5D6E-409C-BE32-E72D297353CC}">
              <c16:uniqueId val="{00000000-5BD0-4025-957E-5D5FCBA4E5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5BD0-4025-957E-5D5FCBA4E5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95.78</c:v>
                </c:pt>
                <c:pt idx="1">
                  <c:v>95.9</c:v>
                </c:pt>
                <c:pt idx="2">
                  <c:v>95.86</c:v>
                </c:pt>
                <c:pt idx="3">
                  <c:v>95.81</c:v>
                </c:pt>
                <c:pt idx="4">
                  <c:v>95.58</c:v>
                </c:pt>
              </c:numCache>
            </c:numRef>
          </c:val>
          <c:extLst>
            <c:ext xmlns:c16="http://schemas.microsoft.com/office/drawing/2014/chart" uri="{C3380CC4-5D6E-409C-BE32-E72D297353CC}">
              <c16:uniqueId val="{00000000-C490-476A-AF36-98E053D7FE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C490-476A-AF36-98E053D7FE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c:v>
                </c:pt>
                <c:pt idx="1">
                  <c:v>100.44</c:v>
                </c:pt>
                <c:pt idx="2">
                  <c:v>100.47</c:v>
                </c:pt>
                <c:pt idx="3">
                  <c:v>100.8</c:v>
                </c:pt>
                <c:pt idx="4">
                  <c:v>100.57</c:v>
                </c:pt>
              </c:numCache>
            </c:numRef>
          </c:val>
          <c:extLst>
            <c:ext xmlns:c16="http://schemas.microsoft.com/office/drawing/2014/chart" uri="{C3380CC4-5D6E-409C-BE32-E72D297353CC}">
              <c16:uniqueId val="{00000000-974B-4099-B14E-C9DB112B5D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974B-4099-B14E-C9DB112B5D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4.1500000000000004</c:v>
                </c:pt>
                <c:pt idx="1">
                  <c:v>8.24</c:v>
                </c:pt>
                <c:pt idx="2">
                  <c:v>12.19</c:v>
                </c:pt>
                <c:pt idx="3">
                  <c:v>15.63</c:v>
                </c:pt>
                <c:pt idx="4">
                  <c:v>19.11</c:v>
                </c:pt>
              </c:numCache>
            </c:numRef>
          </c:val>
          <c:extLst>
            <c:ext xmlns:c16="http://schemas.microsoft.com/office/drawing/2014/chart" uri="{C3380CC4-5D6E-409C-BE32-E72D297353CC}">
              <c16:uniqueId val="{00000000-B0F4-4D39-9C63-6092E37F0C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B0F4-4D39-9C63-6092E37F0C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14.27</c:v>
                </c:pt>
              </c:numCache>
            </c:numRef>
          </c:val>
          <c:extLst>
            <c:ext xmlns:c16="http://schemas.microsoft.com/office/drawing/2014/chart" uri="{C3380CC4-5D6E-409C-BE32-E72D297353CC}">
              <c16:uniqueId val="{00000000-47EA-4E7A-862E-C56E6D7F3B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47EA-4E7A-862E-C56E6D7F3B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85-4AC8-B747-0B367BBAC2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E885-4AC8-B747-0B367BBAC2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105.18</c:v>
                </c:pt>
                <c:pt idx="1">
                  <c:v>113.29</c:v>
                </c:pt>
                <c:pt idx="2">
                  <c:v>119.61</c:v>
                </c:pt>
                <c:pt idx="3">
                  <c:v>130.84</c:v>
                </c:pt>
                <c:pt idx="4">
                  <c:v>132.02000000000001</c:v>
                </c:pt>
              </c:numCache>
            </c:numRef>
          </c:val>
          <c:extLst>
            <c:ext xmlns:c16="http://schemas.microsoft.com/office/drawing/2014/chart" uri="{C3380CC4-5D6E-409C-BE32-E72D297353CC}">
              <c16:uniqueId val="{00000000-D51A-4868-B278-9157A89332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D51A-4868-B278-9157A89332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209.72</c:v>
                </c:pt>
                <c:pt idx="1">
                  <c:v>195.85</c:v>
                </c:pt>
                <c:pt idx="2">
                  <c:v>180.08</c:v>
                </c:pt>
                <c:pt idx="3">
                  <c:v>166.69</c:v>
                </c:pt>
                <c:pt idx="4">
                  <c:v>169.88</c:v>
                </c:pt>
              </c:numCache>
            </c:numRef>
          </c:val>
          <c:extLst>
            <c:ext xmlns:c16="http://schemas.microsoft.com/office/drawing/2014/chart" uri="{C3380CC4-5D6E-409C-BE32-E72D297353CC}">
              <c16:uniqueId val="{00000000-3A12-421D-B18E-77F34C18AF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3A12-421D-B18E-77F34C18AF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31-4A84-A141-BCB79E1C10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31-4A84-A141-BCB79E1C10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44.94</c:v>
                </c:pt>
                <c:pt idx="1">
                  <c:v>46.23</c:v>
                </c:pt>
                <c:pt idx="2">
                  <c:v>48.93</c:v>
                </c:pt>
                <c:pt idx="3">
                  <c:v>52.74</c:v>
                </c:pt>
                <c:pt idx="4">
                  <c:v>51.42</c:v>
                </c:pt>
              </c:numCache>
            </c:numRef>
          </c:val>
          <c:extLst>
            <c:ext xmlns:c16="http://schemas.microsoft.com/office/drawing/2014/chart" uri="{C3380CC4-5D6E-409C-BE32-E72D297353CC}">
              <c16:uniqueId val="{00000000-60A8-436E-AAE6-00A62A69F35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60A8-436E-AAE6-00A62A69F35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45" zoomScale="80" zoomScaleNormal="80" workbookViewId="0">
      <selection activeCell="CB47" sqref="CB47"/>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6311579</v>
      </c>
      <c r="AM8" s="36"/>
      <c r="AN8" s="36"/>
      <c r="AO8" s="36"/>
      <c r="AP8" s="36"/>
      <c r="AQ8" s="36"/>
      <c r="AR8" s="36"/>
      <c r="AS8" s="36"/>
      <c r="AT8" s="37">
        <f>データ!T6</f>
        <v>5156.4799999999996</v>
      </c>
      <c r="AU8" s="37"/>
      <c r="AV8" s="37"/>
      <c r="AW8" s="37"/>
      <c r="AX8" s="37"/>
      <c r="AY8" s="37"/>
      <c r="AZ8" s="37"/>
      <c r="BA8" s="37"/>
      <c r="BB8" s="37">
        <f>データ!U6</f>
        <v>1224.01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85.12</v>
      </c>
      <c r="J10" s="37"/>
      <c r="K10" s="37"/>
      <c r="L10" s="37"/>
      <c r="M10" s="37"/>
      <c r="N10" s="37"/>
      <c r="O10" s="37"/>
      <c r="P10" s="37">
        <f>データ!P6</f>
        <v>66.22</v>
      </c>
      <c r="Q10" s="37"/>
      <c r="R10" s="37"/>
      <c r="S10" s="37"/>
      <c r="T10" s="37"/>
      <c r="U10" s="37"/>
      <c r="V10" s="37"/>
      <c r="W10" s="37">
        <f>データ!Q6</f>
        <v>108.72</v>
      </c>
      <c r="X10" s="37"/>
      <c r="Y10" s="37"/>
      <c r="Z10" s="37"/>
      <c r="AA10" s="37"/>
      <c r="AB10" s="37"/>
      <c r="AC10" s="37"/>
      <c r="AD10" s="36">
        <f>データ!R6</f>
        <v>0</v>
      </c>
      <c r="AE10" s="36"/>
      <c r="AF10" s="36"/>
      <c r="AG10" s="36"/>
      <c r="AH10" s="36"/>
      <c r="AI10" s="36"/>
      <c r="AJ10" s="36"/>
      <c r="AK10" s="2"/>
      <c r="AL10" s="36">
        <f>データ!V6</f>
        <v>3271428</v>
      </c>
      <c r="AM10" s="36"/>
      <c r="AN10" s="36"/>
      <c r="AO10" s="36"/>
      <c r="AP10" s="36"/>
      <c r="AQ10" s="36"/>
      <c r="AR10" s="36"/>
      <c r="AS10" s="36"/>
      <c r="AT10" s="37">
        <f>データ!W6</f>
        <v>374.45</v>
      </c>
      <c r="AU10" s="37"/>
      <c r="AV10" s="37"/>
      <c r="AW10" s="37"/>
      <c r="AX10" s="37"/>
      <c r="AY10" s="37"/>
      <c r="AZ10" s="37"/>
      <c r="BA10" s="37"/>
      <c r="BB10" s="37">
        <f>データ!X6</f>
        <v>8736.6200000000008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uPInNuBHuL/yZdxamd8t6i6z3+5LPcRqpSqv+R5wYFhvi4QmVaPaR4wyIq0Evr1aPymgjJbhaqBRhZ7D7NugXg==" saltValue="TTx08xYq+4xuvy5/lLhKh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120006</v>
      </c>
      <c r="D6" s="19">
        <f t="shared" si="3"/>
        <v>46</v>
      </c>
      <c r="E6" s="19">
        <f t="shared" si="3"/>
        <v>17</v>
      </c>
      <c r="F6" s="19">
        <f t="shared" si="3"/>
        <v>3</v>
      </c>
      <c r="G6" s="19">
        <f t="shared" si="3"/>
        <v>0</v>
      </c>
      <c r="H6" s="19" t="str">
        <f t="shared" si="3"/>
        <v>千葉県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85.12</v>
      </c>
      <c r="P6" s="20">
        <f t="shared" si="3"/>
        <v>66.22</v>
      </c>
      <c r="Q6" s="20">
        <f t="shared" si="3"/>
        <v>108.72</v>
      </c>
      <c r="R6" s="20">
        <f t="shared" si="3"/>
        <v>0</v>
      </c>
      <c r="S6" s="20">
        <f t="shared" si="3"/>
        <v>6311579</v>
      </c>
      <c r="T6" s="20">
        <f t="shared" si="3"/>
        <v>5156.4799999999996</v>
      </c>
      <c r="U6" s="20">
        <f t="shared" si="3"/>
        <v>1224.01</v>
      </c>
      <c r="V6" s="20">
        <f t="shared" si="3"/>
        <v>3271428</v>
      </c>
      <c r="W6" s="20">
        <f t="shared" si="3"/>
        <v>374.45</v>
      </c>
      <c r="X6" s="20">
        <f t="shared" si="3"/>
        <v>8736.6200000000008</v>
      </c>
      <c r="Y6" s="21">
        <f>IF(Y7="",NA(),Y7)</f>
        <v>101.3</v>
      </c>
      <c r="Z6" s="21">
        <f t="shared" ref="Z6:AH6" si="4">IF(Z7="",NA(),Z7)</f>
        <v>100.44</v>
      </c>
      <c r="AA6" s="21">
        <f t="shared" si="4"/>
        <v>100.47</v>
      </c>
      <c r="AB6" s="21">
        <f t="shared" si="4"/>
        <v>100.8</v>
      </c>
      <c r="AC6" s="21">
        <f t="shared" si="4"/>
        <v>100.57</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105.18</v>
      </c>
      <c r="AV6" s="21">
        <f t="shared" ref="AV6:BD6" si="6">IF(AV7="",NA(),AV7)</f>
        <v>113.29</v>
      </c>
      <c r="AW6" s="21">
        <f t="shared" si="6"/>
        <v>119.61</v>
      </c>
      <c r="AX6" s="21">
        <f t="shared" si="6"/>
        <v>130.84</v>
      </c>
      <c r="AY6" s="21">
        <f t="shared" si="6"/>
        <v>132.02000000000001</v>
      </c>
      <c r="AZ6" s="21">
        <f t="shared" si="6"/>
        <v>101.14</v>
      </c>
      <c r="BA6" s="21">
        <f t="shared" si="6"/>
        <v>104.74</v>
      </c>
      <c r="BB6" s="21">
        <f t="shared" si="6"/>
        <v>104.74</v>
      </c>
      <c r="BC6" s="21">
        <f t="shared" si="6"/>
        <v>104.66</v>
      </c>
      <c r="BD6" s="21">
        <f t="shared" si="6"/>
        <v>103.57</v>
      </c>
      <c r="BE6" s="20" t="str">
        <f>IF(BE7="","",IF(BE7="-","【-】","【"&amp;SUBSTITUTE(TEXT(BE7,"#,##0.00"),"-","△")&amp;"】"))</f>
        <v>【103.38】</v>
      </c>
      <c r="BF6" s="21">
        <f>IF(BF7="",NA(),BF7)</f>
        <v>209.72</v>
      </c>
      <c r="BG6" s="21">
        <f t="shared" ref="BG6:BO6" si="7">IF(BG7="",NA(),BG7)</f>
        <v>195.85</v>
      </c>
      <c r="BH6" s="21">
        <f t="shared" si="7"/>
        <v>180.08</v>
      </c>
      <c r="BI6" s="21">
        <f t="shared" si="7"/>
        <v>166.69</v>
      </c>
      <c r="BJ6" s="21">
        <f t="shared" si="7"/>
        <v>169.88</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44.94</v>
      </c>
      <c r="CC6" s="21">
        <f t="shared" ref="CC6:CK6" si="9">IF(CC7="",NA(),CC7)</f>
        <v>46.23</v>
      </c>
      <c r="CD6" s="21">
        <f t="shared" si="9"/>
        <v>48.93</v>
      </c>
      <c r="CE6" s="21">
        <f t="shared" si="9"/>
        <v>52.74</v>
      </c>
      <c r="CF6" s="21">
        <f t="shared" si="9"/>
        <v>51.42</v>
      </c>
      <c r="CG6" s="21">
        <f t="shared" si="9"/>
        <v>50.67</v>
      </c>
      <c r="CH6" s="21">
        <f t="shared" si="9"/>
        <v>48.7</v>
      </c>
      <c r="CI6" s="21">
        <f t="shared" si="9"/>
        <v>52.53</v>
      </c>
      <c r="CJ6" s="21">
        <f t="shared" si="9"/>
        <v>52.75</v>
      </c>
      <c r="CK6" s="21">
        <f t="shared" si="9"/>
        <v>52.89</v>
      </c>
      <c r="CL6" s="20" t="str">
        <f>IF(CL7="","",IF(CL7="-","【-】","【"&amp;SUBSTITUTE(TEXT(CL7,"#,##0.00"),"-","△")&amp;"】"))</f>
        <v>【53.07】</v>
      </c>
      <c r="CM6" s="21">
        <f>IF(CM7="",NA(),CM7)</f>
        <v>63.94</v>
      </c>
      <c r="CN6" s="21">
        <f t="shared" ref="CN6:CV6" si="10">IF(CN7="",NA(),CN7)</f>
        <v>68.38</v>
      </c>
      <c r="CO6" s="21">
        <f t="shared" si="10"/>
        <v>67.66</v>
      </c>
      <c r="CP6" s="21">
        <f t="shared" si="10"/>
        <v>66.94</v>
      </c>
      <c r="CQ6" s="21">
        <f t="shared" si="10"/>
        <v>67.180000000000007</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95.78</v>
      </c>
      <c r="CY6" s="21">
        <f t="shared" ref="CY6:DG6" si="11">IF(CY7="",NA(),CY7)</f>
        <v>95.9</v>
      </c>
      <c r="CZ6" s="21">
        <f t="shared" si="11"/>
        <v>95.86</v>
      </c>
      <c r="DA6" s="21">
        <f t="shared" si="11"/>
        <v>95.81</v>
      </c>
      <c r="DB6" s="21">
        <f t="shared" si="11"/>
        <v>95.58</v>
      </c>
      <c r="DC6" s="21">
        <f t="shared" si="11"/>
        <v>94.01</v>
      </c>
      <c r="DD6" s="21">
        <f t="shared" si="11"/>
        <v>94.14</v>
      </c>
      <c r="DE6" s="21">
        <f t="shared" si="11"/>
        <v>94.02</v>
      </c>
      <c r="DF6" s="21">
        <f t="shared" si="11"/>
        <v>94.43</v>
      </c>
      <c r="DG6" s="21">
        <f t="shared" si="11"/>
        <v>94.27</v>
      </c>
      <c r="DH6" s="20" t="str">
        <f>IF(DH7="","",IF(DH7="-","【-】","【"&amp;SUBSTITUTE(TEXT(DH7,"#,##0.00"),"-","△")&amp;"】"))</f>
        <v>【94.19】</v>
      </c>
      <c r="DI6" s="21">
        <f>IF(DI7="",NA(),DI7)</f>
        <v>4.1500000000000004</v>
      </c>
      <c r="DJ6" s="21">
        <f t="shared" ref="DJ6:DR6" si="12">IF(DJ7="",NA(),DJ7)</f>
        <v>8.24</v>
      </c>
      <c r="DK6" s="21">
        <f t="shared" si="12"/>
        <v>12.19</v>
      </c>
      <c r="DL6" s="21">
        <f t="shared" si="12"/>
        <v>15.63</v>
      </c>
      <c r="DM6" s="21">
        <f t="shared" si="12"/>
        <v>19.11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1">
        <f t="shared" si="13"/>
        <v>14.27</v>
      </c>
      <c r="DY6" s="21">
        <f t="shared" si="13"/>
        <v>0.93</v>
      </c>
      <c r="DZ6" s="21">
        <f t="shared" si="13"/>
        <v>1.04</v>
      </c>
      <c r="EA6" s="21">
        <f t="shared" si="13"/>
        <v>1.26</v>
      </c>
      <c r="EB6" s="21">
        <f t="shared" si="13"/>
        <v>1.64</v>
      </c>
      <c r="EC6" s="21">
        <f t="shared" si="13"/>
        <v>2.7</v>
      </c>
      <c r="ED6" s="20" t="str">
        <f>IF(ED7="","",IF(ED7="-","【-】","【"&amp;SUBSTITUTE(TEXT(ED7,"#,##0.00"),"-","△")&amp;"】"))</f>
        <v>【2.67】</v>
      </c>
      <c r="EE6" s="21">
        <f>IF(EE7="",NA(),EE7)</f>
        <v>0.03</v>
      </c>
      <c r="EF6" s="21">
        <f t="shared" ref="EF6:EN6" si="14">IF(EF7="",NA(),EF7)</f>
        <v>0.01</v>
      </c>
      <c r="EG6" s="20">
        <f t="shared" si="14"/>
        <v>0</v>
      </c>
      <c r="EH6" s="21">
        <f t="shared" si="14"/>
        <v>0.12</v>
      </c>
      <c r="EI6" s="21">
        <f t="shared" si="14"/>
        <v>0.05</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120006</v>
      </c>
      <c r="D7" s="23">
        <v>46</v>
      </c>
      <c r="E7" s="23">
        <v>17</v>
      </c>
      <c r="F7" s="23">
        <v>3</v>
      </c>
      <c r="G7" s="23">
        <v>0</v>
      </c>
      <c r="H7" s="23" t="s">
        <v>96</v>
      </c>
      <c r="I7" s="23" t="s">
        <v>97</v>
      </c>
      <c r="J7" s="23" t="s">
        <v>98</v>
      </c>
      <c r="K7" s="23" t="s">
        <v>99</v>
      </c>
      <c r="L7" s="23" t="s">
        <v>100</v>
      </c>
      <c r="M7" s="23" t="s">
        <v>101</v>
      </c>
      <c r="N7" s="24" t="s">
        <v>102</v>
      </c>
      <c r="O7" s="24">
        <v>85.12</v>
      </c>
      <c r="P7" s="24">
        <v>66.22</v>
      </c>
      <c r="Q7" s="24">
        <v>108.72</v>
      </c>
      <c r="R7" s="24">
        <v>0</v>
      </c>
      <c r="S7" s="24">
        <v>6311579</v>
      </c>
      <c r="T7" s="24">
        <v>5156.4799999999996</v>
      </c>
      <c r="U7" s="24">
        <v>1224.01</v>
      </c>
      <c r="V7" s="24">
        <v>3271428</v>
      </c>
      <c r="W7" s="24">
        <v>374.45</v>
      </c>
      <c r="X7" s="24">
        <v>8736.6200000000008</v>
      </c>
      <c r="Y7" s="24">
        <v>101.3</v>
      </c>
      <c r="Z7" s="24">
        <v>100.44</v>
      </c>
      <c r="AA7" s="24">
        <v>100.47</v>
      </c>
      <c r="AB7" s="24">
        <v>100.8</v>
      </c>
      <c r="AC7" s="24">
        <v>100.57</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105.18</v>
      </c>
      <c r="AV7" s="24">
        <v>113.29</v>
      </c>
      <c r="AW7" s="24">
        <v>119.61</v>
      </c>
      <c r="AX7" s="24">
        <v>130.84</v>
      </c>
      <c r="AY7" s="24">
        <v>132.02000000000001</v>
      </c>
      <c r="AZ7" s="24">
        <v>101.14</v>
      </c>
      <c r="BA7" s="24">
        <v>104.74</v>
      </c>
      <c r="BB7" s="24">
        <v>104.74</v>
      </c>
      <c r="BC7" s="24">
        <v>104.66</v>
      </c>
      <c r="BD7" s="24">
        <v>103.57</v>
      </c>
      <c r="BE7" s="24">
        <v>103.38</v>
      </c>
      <c r="BF7" s="24">
        <v>209.72</v>
      </c>
      <c r="BG7" s="24">
        <v>195.85</v>
      </c>
      <c r="BH7" s="24">
        <v>180.08</v>
      </c>
      <c r="BI7" s="24">
        <v>166.69</v>
      </c>
      <c r="BJ7" s="24">
        <v>169.88</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44.94</v>
      </c>
      <c r="CC7" s="24">
        <v>46.23</v>
      </c>
      <c r="CD7" s="24">
        <v>48.93</v>
      </c>
      <c r="CE7" s="24">
        <v>52.74</v>
      </c>
      <c r="CF7" s="24">
        <v>51.42</v>
      </c>
      <c r="CG7" s="24">
        <v>50.67</v>
      </c>
      <c r="CH7" s="24">
        <v>48.7</v>
      </c>
      <c r="CI7" s="24">
        <v>52.53</v>
      </c>
      <c r="CJ7" s="24">
        <v>52.75</v>
      </c>
      <c r="CK7" s="24">
        <v>52.89</v>
      </c>
      <c r="CL7" s="24">
        <v>53.07</v>
      </c>
      <c r="CM7" s="24">
        <v>63.94</v>
      </c>
      <c r="CN7" s="24">
        <v>68.38</v>
      </c>
      <c r="CO7" s="24">
        <v>67.66</v>
      </c>
      <c r="CP7" s="24">
        <v>66.94</v>
      </c>
      <c r="CQ7" s="24">
        <v>67.180000000000007</v>
      </c>
      <c r="CR7" s="24">
        <v>68.2</v>
      </c>
      <c r="CS7" s="24">
        <v>68.05</v>
      </c>
      <c r="CT7" s="24">
        <v>67.099999999999994</v>
      </c>
      <c r="CU7" s="24">
        <v>71.900000000000006</v>
      </c>
      <c r="CV7" s="24">
        <v>68.599999999999994</v>
      </c>
      <c r="CW7" s="24">
        <v>68.61</v>
      </c>
      <c r="CX7" s="24">
        <v>95.78</v>
      </c>
      <c r="CY7" s="24">
        <v>95.9</v>
      </c>
      <c r="CZ7" s="24">
        <v>95.86</v>
      </c>
      <c r="DA7" s="24">
        <v>95.81</v>
      </c>
      <c r="DB7" s="24">
        <v>95.58</v>
      </c>
      <c r="DC7" s="24">
        <v>94.01</v>
      </c>
      <c r="DD7" s="24">
        <v>94.14</v>
      </c>
      <c r="DE7" s="24">
        <v>94.02</v>
      </c>
      <c r="DF7" s="24">
        <v>94.43</v>
      </c>
      <c r="DG7" s="24">
        <v>94.27</v>
      </c>
      <c r="DH7" s="24">
        <v>94.19</v>
      </c>
      <c r="DI7" s="24">
        <v>4.1500000000000004</v>
      </c>
      <c r="DJ7" s="24">
        <v>8.24</v>
      </c>
      <c r="DK7" s="24">
        <v>12.19</v>
      </c>
      <c r="DL7" s="24">
        <v>15.63</v>
      </c>
      <c r="DM7" s="24">
        <v>19.11</v>
      </c>
      <c r="DN7" s="24">
        <v>31.96</v>
      </c>
      <c r="DO7" s="24">
        <v>34.17</v>
      </c>
      <c r="DP7" s="24">
        <v>36.770000000000003</v>
      </c>
      <c r="DQ7" s="24">
        <v>41.04</v>
      </c>
      <c r="DR7" s="24">
        <v>41.27</v>
      </c>
      <c r="DS7" s="24">
        <v>41.08</v>
      </c>
      <c r="DT7" s="24">
        <v>0</v>
      </c>
      <c r="DU7" s="24">
        <v>0</v>
      </c>
      <c r="DV7" s="24">
        <v>0</v>
      </c>
      <c r="DW7" s="24">
        <v>0</v>
      </c>
      <c r="DX7" s="24">
        <v>14.27</v>
      </c>
      <c r="DY7" s="24">
        <v>0.93</v>
      </c>
      <c r="DZ7" s="24">
        <v>1.04</v>
      </c>
      <c r="EA7" s="24">
        <v>1.26</v>
      </c>
      <c r="EB7" s="24">
        <v>1.64</v>
      </c>
      <c r="EC7" s="24">
        <v>2.7</v>
      </c>
      <c r="ED7" s="24">
        <v>2.67</v>
      </c>
      <c r="EE7" s="24">
        <v>0.03</v>
      </c>
      <c r="EF7" s="24">
        <v>0.01</v>
      </c>
      <c r="EG7" s="24">
        <v>0</v>
      </c>
      <c r="EH7" s="24">
        <v>0.12</v>
      </c>
      <c r="EI7" s="24">
        <v>0.05</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FAE2091-98F5-4EF8-8765-0066787E814A}"/>
</file>

<file path=customXml/itemProps2.xml><?xml version="1.0" encoding="utf-8"?>
<ds:datastoreItem xmlns:ds="http://schemas.openxmlformats.org/officeDocument/2006/customXml" ds:itemID="{BA4DB5F8-D567-499D-A287-045516E2FD3D}"/>
</file>

<file path=customXml/itemProps3.xml><?xml version="1.0" encoding="utf-8"?>
<ds:datastoreItem xmlns:ds="http://schemas.openxmlformats.org/officeDocument/2006/customXml" ds:itemID="{EBD05BEC-F73F-483C-8B9A-C232C52183B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2026-01-29T06:16:16Z</cp:lastPrinted>
  <dcterms:created xsi:type="dcterms:W3CDTF">2025-12-23T06:07:09Z</dcterms:created>
  <dcterms:modified xsi:type="dcterms:W3CDTF">2026-01-29T06:22:46Z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