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MG-0d9e.edstokyotocho.onmicrosoft.com\sfs006-002\財政課\共有\04決算\02 公営企業会計決算\R7公営企業決算調査（6決）\99調査関連\080113　0203〆【　】公営企業に係る経営比較分析表（令和６年度決算）の分析等について（依頼）\04総務省へ回答\"/>
    </mc:Choice>
  </mc:AlternateContent>
  <xr:revisionPtr revIDLastSave="0" documentId="13_ncr:1_{F92E790B-C60C-4D96-966F-7CF3E6170FF9}" xr6:coauthVersionLast="47" xr6:coauthVersionMax="47" xr10:uidLastSave="{00000000-0000-0000-0000-000000000000}"/>
  <workbookProtection workbookAlgorithmName="SHA-512" workbookHashValue="IoOEpG/2NL5l2gQwfKwze+MtFBDVpjEaVDCY7ckoKVpKiPAysXtZkt9iP0cRlxtm1BGSkJ19aqy6cgIyQ9gcOQ==" workbookSaltValue="VigdW6vD8erkAspwp3W3EQ==" workbookSpinCount="100000" lockStructure="1"/>
  <bookViews>
    <workbookView xWindow="25017" yWindow="-118" windowWidth="25370" windowHeight="1366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F85" i="4"/>
  <c r="E85" i="4"/>
  <c r="AT10" i="4"/>
  <c r="AL10" i="4"/>
  <c r="I10" i="4"/>
  <c r="P8" i="4"/>
  <c r="I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<sst xmlns="http://schemas.openxmlformats.org/spreadsheetml/2006/main" count="231" uniqueCount="117">
  <si>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</si>
  <si>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</si>
  <si>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</si>
  <si>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</si>
  <si>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</si>
  <si>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</si>
  <si>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</si>
  <si>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</si>
  <si>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</si>
  <si>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</si>
  <si>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</si>
  <si>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</si>
  <si>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</si>
  <si>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</si>
  <si>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</si>
  <si>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</si>
  <si>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</si>
  <si>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</si>
  <si>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</si>
  <si>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</si>
  <si>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</si>
  <si>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</si>
  <si>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</si>
  <si>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</si>
  <si>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</si>
  <si>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</si>
  <si>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</si>
  <si>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</si>
  <si>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</si>
  <si>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</si>
  <si>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</si>
  <si>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</si>
  <si>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</si>
  <si>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</si>
  <si>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</si>
  <si>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</si>
  <si>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</si>
  <si>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</si>
  <si>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</si>
  <si>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</si>
  <si>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</si>
  <si>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</si>
  <si>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</si>
  <si>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</si>
  <si>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</si>
  <si>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</si>
  <si>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</si>
  <si>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</si>
  <si>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</si>
  <si>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</si>
  <si>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</si>
  <si>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</si>
  <si>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</si>
  <si>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</si>
  <si>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</si>
  <si>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</si>
  <si>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</si>
  <si>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</si>
  <si>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</si>
  <si>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</si>
  <si>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</si>
  <si>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</si>
  <si>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</si>
  <si>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</si>
  <si>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</si>
  <si>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</si>
  <si>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</si>
  <si>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</si>
  <si>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</si>
  <si>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</si>
  <si>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</si>
  <si>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</si>
  <si>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</si>
  <si>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</si>
  <si>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</si>
  <si>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</si>
  <si>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</si>
  <si>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</si>
  <si>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</si>
  <si>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</si>
  <si>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</si>
  <si>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</si>
  <si>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</si>
  <si>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</si>
  <si>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</si>
  <si>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</si>
  <si>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</si>
  <si>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</si>
  <si>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</si>
  <si>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</si>
  <si>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</si>
  <si>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</si>
  <si>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</si>
  <si>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</si>
  <si>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</si>
  <si>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</si>
  <si>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t>
  </si>
  <si>
    <t>法適用</t>
  </si>
  <si>
    <t>下水道事業</t>
  </si>
  <si>
    <t>流域下水道</t>
  </si>
  <si>
    <t>E1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</si>
  <si>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</si>
  <si>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</si>
  <si>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</si>
  <si>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</si>
  <si>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</si>
  <si>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</si>
  <si>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</si>
  <si>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</si>
  <si>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</si>
  <si>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</si>
  <si>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</si>
  <si>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</si>
  <si>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</si>
  <si>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・多摩地域の下水道は、都の流域下水道と市町村の公共下水道が一つのシステムとして機能するものである
・維持管理費が増加傾向にあるなど、厳しい経営環境にあるが、今後も、コストの縮減や市町村との連携強化を図り、多摩地域の安定的な下水道経営を推進していく</t>
    <phoneticPr fontId="4"/>
  </si>
  <si>
    <t>① 有形固定資産減価償却率
　計画的な維持管理により法定耐用年数を上回る経済的耐用年数まで延命化し、減価償却が進んでいるため、類似団体平均を上回っている
② 管渠老朽化率
　事業開始から50年が経過し、初期に建設された下水道幹線が法定耐用年数（50年）を超えたため、令和３年度から数値を計上した
③ 管渠改善率
　流域下水道幹線の改良・補修を実施した</t>
    <phoneticPr fontId="4"/>
  </si>
  <si>
    <t>① 経常収支比率
　物価上昇等による維持管理費の増加などにより100％を下回っている
② 累積欠損金比率
　前年度繰越利益剰余金を越える純損失が発生したが、特定目的の積立金を議会の議決を経て取崩し、補填を行った
③ 流動比率
　100％を超えて推移し、支払能力に支障はない
④ 企業債残高対事業規模比率
　企業債の償還財源は全て一般会計が負担しているため、算出対象となる値はない
⑤ 経費回収率
　流域下水道の維持管理に要する経費は、公共下水道事業者である市町村からの負担金で賄っているため、算出対象となる値はない
⑥ 汚水処理原価
　労務単価や電気料金の上昇などにより増加基調にあるが、スケールメリットによる効率的な事業運営を行ってきた結果、類似団体平均を下回っている
⑦ 施設利用率
　昼夜間の人口比率や地理的条件等の影響があり、類似団体平均を下回っている</t>
    <rPh sb="54" eb="57">
      <t>ゼンネンド</t>
    </rPh>
    <rPh sb="57" eb="59">
      <t>クリコシ</t>
    </rPh>
    <rPh sb="59" eb="61">
      <t>リエキ</t>
    </rPh>
    <rPh sb="61" eb="64">
      <t>ジョウヨキン</t>
    </rPh>
    <rPh sb="65" eb="66">
      <t>コ</t>
    </rPh>
    <rPh sb="68" eb="69">
      <t>ジュン</t>
    </rPh>
    <rPh sb="69" eb="71">
      <t>ソンシツ</t>
    </rPh>
    <rPh sb="72" eb="74">
      <t>ハッセイ</t>
    </rPh>
    <rPh sb="78" eb="80">
      <t>トクテイ</t>
    </rPh>
    <rPh sb="80" eb="82">
      <t>モクテキ</t>
    </rPh>
    <rPh sb="83" eb="85">
      <t>ツミタテ</t>
    </rPh>
    <rPh sb="85" eb="86">
      <t>キン</t>
    </rPh>
    <rPh sb="87" eb="89">
      <t>ギカイ</t>
    </rPh>
    <rPh sb="90" eb="92">
      <t>ギケツ</t>
    </rPh>
    <rPh sb="93" eb="94">
      <t>ヘ</t>
    </rPh>
    <rPh sb="95" eb="96">
      <t>ト</t>
    </rPh>
    <rPh sb="96" eb="97">
      <t>クズ</t>
    </rPh>
    <rPh sb="99" eb="101">
      <t>ホテン</t>
    </rPh>
    <rPh sb="102" eb="10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</si>
</sst>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0.01</c:v>
                </c:pt>
                <c:pt idx="3">
                  <c:v>0</c:v>
                </c:pt>
                <c:pt idx="4" formatCode="#,##0.00;&quot;△&quot;#,##0.00;&quot;-&quot;">
                  <c:v>0.34</c:v>
                </c:pt>
              </c:numCache>
            </c:numRef>
          </c:val>
          <c:extLst>
            <c:ext xmlns:c16="http://schemas.microsoft.com/office/drawing/2014/chart" uri="{C3380CC4-5D6E-409C-BE32-E72D297353CC}">
              <c16:uniqueId val="{00000000-88D3-42B5-83F7-D33249866C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88D3-42B5-83F7-D33249866C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63.38</c:v>
                </c:pt>
                <c:pt idx="1">
                  <c:v>62.96</c:v>
                </c:pt>
                <c:pt idx="2">
                  <c:v>63.6</c:v>
                </c:pt>
                <c:pt idx="3">
                  <c:v>60.68</c:v>
                </c:pt>
                <c:pt idx="4">
                  <c:v>66.180000000000007</c:v>
                </c:pt>
              </c:numCache>
            </c:numRef>
          </c:val>
          <c:extLst>
            <c:ext xmlns:c16="http://schemas.microsoft.com/office/drawing/2014/chart" uri="{C3380CC4-5D6E-409C-BE32-E72D297353CC}">
              <c16:uniqueId val="{00000000-D7EB-48D9-AE08-8FF188FAF4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D7EB-48D9-AE08-8FF188FAF4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99.2</c:v>
                </c:pt>
                <c:pt idx="1">
                  <c:v>99.23</c:v>
                </c:pt>
                <c:pt idx="2">
                  <c:v>99.21</c:v>
                </c:pt>
                <c:pt idx="3">
                  <c:v>99.26</c:v>
                </c:pt>
                <c:pt idx="4">
                  <c:v>99.3</c:v>
                </c:pt>
              </c:numCache>
            </c:numRef>
          </c:val>
          <c:extLst>
            <c:ext xmlns:c16="http://schemas.microsoft.com/office/drawing/2014/chart" uri="{C3380CC4-5D6E-409C-BE32-E72D297353CC}">
              <c16:uniqueId val="{00000000-2D75-4007-B85D-A5C854CFAE2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2D75-4007-B85D-A5C854CFAE2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97.84</c:v>
                </c:pt>
                <c:pt idx="1">
                  <c:v>81.97</c:v>
                </c:pt>
                <c:pt idx="2">
                  <c:v>92.97</c:v>
                </c:pt>
                <c:pt idx="3">
                  <c:v>91.86</c:v>
                </c:pt>
                <c:pt idx="4">
                  <c:v>93.99</c:v>
                </c:pt>
              </c:numCache>
            </c:numRef>
          </c:val>
          <c:extLst>
            <c:ext xmlns:c16="http://schemas.microsoft.com/office/drawing/2014/chart" uri="{C3380CC4-5D6E-409C-BE32-E72D297353CC}">
              <c16:uniqueId val="{00000000-5776-419A-BD44-B2793CCE37E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5776-419A-BD44-B2793CCE37E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51.25</c:v>
                </c:pt>
                <c:pt idx="1">
                  <c:v>52.81</c:v>
                </c:pt>
                <c:pt idx="2">
                  <c:v>54.26</c:v>
                </c:pt>
                <c:pt idx="3">
                  <c:v>55.52</c:v>
                </c:pt>
                <c:pt idx="4">
                  <c:v>55.81</c:v>
                </c:pt>
              </c:numCache>
            </c:numRef>
          </c:val>
          <c:extLst>
            <c:ext xmlns:c16="http://schemas.microsoft.com/office/drawing/2014/chart" uri="{C3380CC4-5D6E-409C-BE32-E72D297353CC}">
              <c16:uniqueId val="{00000000-F6D5-4F3B-B7E9-EEFDCEC7E3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F6D5-4F3B-B7E9-EEFDCEC7E3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1.65</c:v>
                </c:pt>
                <c:pt idx="2">
                  <c:v>1.65</c:v>
                </c:pt>
                <c:pt idx="3">
                  <c:v>6.35</c:v>
                </c:pt>
                <c:pt idx="4">
                  <c:v>10.41</c:v>
                </c:pt>
              </c:numCache>
            </c:numRef>
          </c:val>
          <c:extLst>
            <c:ext xmlns:c16="http://schemas.microsoft.com/office/drawing/2014/chart" uri="{C3380CC4-5D6E-409C-BE32-E72D297353CC}">
              <c16:uniqueId val="{00000000-E584-4891-840A-39728D7BC2C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E584-4891-840A-39728D7BC2C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quot;-&quot;">
                  <c:v>1.1299999999999999</c:v>
                </c:pt>
              </c:numCache>
            </c:numRef>
          </c:val>
          <c:extLst>
            <c:ext xmlns:c16="http://schemas.microsoft.com/office/drawing/2014/chart" uri="{C3380CC4-5D6E-409C-BE32-E72D297353CC}">
              <c16:uniqueId val="{00000000-1E77-4890-AF73-EEECF75F69F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1E77-4890-AF73-EEECF75F69F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191.7</c:v>
                </c:pt>
                <c:pt idx="1">
                  <c:v>169.41</c:v>
                </c:pt>
                <c:pt idx="2">
                  <c:v>136.44</c:v>
                </c:pt>
                <c:pt idx="3">
                  <c:v>127.64</c:v>
                </c:pt>
                <c:pt idx="4">
                  <c:v>121.19</c:v>
                </c:pt>
              </c:numCache>
            </c:numRef>
          </c:val>
          <c:extLst>
            <c:ext xmlns:c16="http://schemas.microsoft.com/office/drawing/2014/chart" uri="{C3380CC4-5D6E-409C-BE32-E72D297353CC}">
              <c16:uniqueId val="{00000000-FC45-483A-B2BC-CE9CC560FA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FC45-483A-B2BC-CE9CC560FA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1A-4D78-9001-4798E1FD574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311A-4D78-9001-4798E1FD574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D1-404B-A95F-2A1ECE3B62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1D1-404B-A95F-2A1ECE3B62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31.08</c:v>
                </c:pt>
                <c:pt idx="1">
                  <c:v>32.43</c:v>
                </c:pt>
                <c:pt idx="2">
                  <c:v>38.299999999999997</c:v>
                </c:pt>
                <c:pt idx="3">
                  <c:v>39.32</c:v>
                </c:pt>
                <c:pt idx="4">
                  <c:v>38.1</c:v>
                </c:pt>
              </c:numCache>
            </c:numRef>
          </c:val>
          <c:extLst>
            <c:ext xmlns:c16="http://schemas.microsoft.com/office/drawing/2014/chart" uri="{C3380CC4-5D6E-409C-BE32-E72D297353CC}">
              <c16:uniqueId val="{00000000-1C26-44D0-BA35-41A5658C199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1C26-44D0-BA35-41A5658C199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1" x14ac:dyDescent="0.15"/>
  <cols>
    <col min="1" max="1" width="2.6640625" customWidth="1"/>
    <col min="2" max="62" width="3.77734375" customWidth="1"/>
    <col min="64" max="78" width="3.109375" customWidth="1"/>
    <col min="79" max="79" width="4.44140625" bestFit="1" customWidth="1"/>
    <col min="81" max="82" width="4.44140625" bestFit="1" customWidth="1"/>
  </cols>
  <sheetData>
    <row r="1" spans="1:78" ht="17.2"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8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8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8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8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850000000000001" customHeight="1" x14ac:dyDescent="0.15">
      <c r="A6" s="2"/>
      <c r="B6" s="29" t="str">
        <f>データ!H6</f>
        <v>東京都</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850000000000001"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850000000000001"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流域下水道</v>
      </c>
      <c r="Q8" s="39"/>
      <c r="R8" s="39"/>
      <c r="S8" s="39"/>
      <c r="T8" s="39"/>
      <c r="U8" s="39"/>
      <c r="V8" s="39"/>
      <c r="W8" s="39" t="str">
        <f>データ!L6</f>
        <v>E1</v>
      </c>
      <c r="X8" s="39"/>
      <c r="Y8" s="39"/>
      <c r="Z8" s="39"/>
      <c r="AA8" s="39"/>
      <c r="AB8" s="39"/>
      <c r="AC8" s="39"/>
      <c r="AD8" s="40" t="str">
        <f>データ!$M$6</f>
        <v>自治体職員</v>
      </c>
      <c r="AE8" s="40"/>
      <c r="AF8" s="40"/>
      <c r="AG8" s="40"/>
      <c r="AH8" s="40"/>
      <c r="AI8" s="40"/>
      <c r="AJ8" s="40"/>
      <c r="AK8" s="3"/>
      <c r="AL8" s="41">
        <f>データ!S6</f>
        <v>14002534</v>
      </c>
      <c r="AM8" s="41"/>
      <c r="AN8" s="41"/>
      <c r="AO8" s="41"/>
      <c r="AP8" s="41"/>
      <c r="AQ8" s="41"/>
      <c r="AR8" s="41"/>
      <c r="AS8" s="41"/>
      <c r="AT8" s="34">
        <f>データ!T6</f>
        <v>2199.94</v>
      </c>
      <c r="AU8" s="34"/>
      <c r="AV8" s="34"/>
      <c r="AW8" s="34"/>
      <c r="AX8" s="34"/>
      <c r="AY8" s="34"/>
      <c r="AZ8" s="34"/>
      <c r="BA8" s="34"/>
      <c r="BB8" s="34">
        <f>データ!U6</f>
        <v>6364.96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850000000000001"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850000000000001" customHeight="1" x14ac:dyDescent="0.15">
      <c r="A10" s="2"/>
      <c r="B10" s="34" t="str">
        <f>データ!N6</f>
        <v>-</v>
      </c>
      <c r="C10" s="34"/>
      <c r="D10" s="34"/>
      <c r="E10" s="34"/>
      <c r="F10" s="34"/>
      <c r="G10" s="34"/>
      <c r="H10" s="34"/>
      <c r="I10" s="34">
        <f>データ!O6</f>
        <v>92.41</v>
      </c>
      <c r="J10" s="34"/>
      <c r="K10" s="34"/>
      <c r="L10" s="34"/>
      <c r="M10" s="34"/>
      <c r="N10" s="34"/>
      <c r="O10" s="34"/>
      <c r="P10" s="34">
        <f>データ!P6</f>
        <v>83.93</v>
      </c>
      <c r="Q10" s="34"/>
      <c r="R10" s="34"/>
      <c r="S10" s="34"/>
      <c r="T10" s="34"/>
      <c r="U10" s="34"/>
      <c r="V10" s="34"/>
      <c r="W10" s="34">
        <f>データ!Q6</f>
        <v>105.17</v>
      </c>
      <c r="X10" s="34"/>
      <c r="Y10" s="34"/>
      <c r="Z10" s="34"/>
      <c r="AA10" s="34"/>
      <c r="AB10" s="34"/>
      <c r="AC10" s="34"/>
      <c r="AD10" s="41">
        <f>データ!R6</f>
        <v>0</v>
      </c>
      <c r="AE10" s="41"/>
      <c r="AF10" s="41"/>
      <c r="AG10" s="41"/>
      <c r="AH10" s="41"/>
      <c r="AI10" s="41"/>
      <c r="AJ10" s="41"/>
      <c r="AK10" s="2"/>
      <c r="AL10" s="41">
        <f>データ!V6</f>
        <v>3564908</v>
      </c>
      <c r="AM10" s="41"/>
      <c r="AN10" s="41"/>
      <c r="AO10" s="41"/>
      <c r="AP10" s="41"/>
      <c r="AQ10" s="41"/>
      <c r="AR10" s="41"/>
      <c r="AS10" s="41"/>
      <c r="AT10" s="34">
        <f>データ!W6</f>
        <v>432.9</v>
      </c>
      <c r="AU10" s="34"/>
      <c r="AV10" s="34"/>
      <c r="AW10" s="34"/>
      <c r="AX10" s="34"/>
      <c r="AY10" s="34"/>
      <c r="AZ10" s="34"/>
      <c r="BA10" s="34"/>
      <c r="BB10" s="34">
        <f>データ!X6</f>
        <v>8234.9500000000007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8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8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8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6"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6"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6"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6"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6"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6"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6"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6"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6"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6"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6"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6"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6"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6"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6"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6"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6"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6"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6"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6"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6"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6"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6"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6"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6"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6"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6"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6"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6"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6"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6"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6"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6"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6"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6"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6"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6"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6"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6"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6"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6"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6"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6"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6"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6"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6"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6"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6"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6"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6"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6"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6"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6"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6"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6"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6"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6"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6"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6"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6"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6"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6"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6"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6"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6"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6"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6"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6"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6"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mKG9NCxmxKFXZ0xzuXd/cIeKcN8ND0m0TPUBM7o5z+RQ/Qa/bVN3qRs4LZupeE+kdnaw9nYWhXgt60zYWDBAw==" saltValue="vsOO07HYjiYihuCnysQGS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election activeCell="EG30" sqref="EG30"/>
    </sheetView>
  </sheetViews>
  <sheetFormatPr defaultRowHeight="13.1" x14ac:dyDescent="0.15"/>
  <cols>
    <col min="2" max="144" width="11.8867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130001</v>
      </c>
      <c r="D6" s="19">
        <f t="shared" si="3"/>
        <v>46</v>
      </c>
      <c r="E6" s="19">
        <f t="shared" si="3"/>
        <v>17</v>
      </c>
      <c r="F6" s="19">
        <f t="shared" si="3"/>
        <v>3</v>
      </c>
      <c r="G6" s="19">
        <f t="shared" si="3"/>
        <v>0</v>
      </c>
      <c r="H6" s="19" t="str">
        <f t="shared" si="3"/>
        <v>東京都</v>
      </c>
      <c r="I6" s="19" t="str">
        <f t="shared" si="3"/>
        <v>法適用</v>
      </c>
      <c r="J6" s="19" t="str">
        <f t="shared" si="3"/>
        <v>下水道事業</v>
      </c>
      <c r="K6" s="19" t="str">
        <f t="shared" si="3"/>
        <v>流域下水道</v>
      </c>
      <c r="L6" s="19" t="str">
        <f t="shared" si="3"/>
        <v>E1</v>
      </c>
      <c r="M6" s="19" t="str">
        <f t="shared" si="3"/>
        <v>自治体職員</v>
      </c>
      <c r="N6" s="20" t="str">
        <f t="shared" si="3"/>
        <v>-</v>
      </c>
      <c r="O6" s="20">
        <f t="shared" si="3"/>
        <v>92.41</v>
      </c>
      <c r="P6" s="20">
        <f t="shared" si="3"/>
        <v>83.93</v>
      </c>
      <c r="Q6" s="20">
        <f t="shared" si="3"/>
        <v>105.17</v>
      </c>
      <c r="R6" s="20">
        <f t="shared" si="3"/>
        <v>0</v>
      </c>
      <c r="S6" s="20">
        <f t="shared" si="3"/>
        <v>14002534</v>
      </c>
      <c r="T6" s="20">
        <f t="shared" si="3"/>
        <v>2199.94</v>
      </c>
      <c r="U6" s="20">
        <f t="shared" si="3"/>
        <v>6364.96</v>
      </c>
      <c r="V6" s="20">
        <f t="shared" si="3"/>
        <v>3564908</v>
      </c>
      <c r="W6" s="20">
        <f t="shared" si="3"/>
        <v>432.9</v>
      </c>
      <c r="X6" s="20">
        <f t="shared" si="3"/>
        <v>8234.9500000000007</v>
      </c>
      <c r="Y6" s="21">
        <f>IF(Y7="",NA(),Y7)</f>
        <v>97.84</v>
      </c>
      <c r="Z6" s="21">
        <f t="shared" ref="Z6:AH6" si="4">IF(Z7="",NA(),Z7)</f>
        <v>81.97</v>
      </c>
      <c r="AA6" s="21">
        <f t="shared" si="4"/>
        <v>92.97</v>
      </c>
      <c r="AB6" s="21">
        <f t="shared" si="4"/>
        <v>91.86</v>
      </c>
      <c r="AC6" s="21">
        <f t="shared" si="4"/>
        <v>93.99</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1">
        <f t="shared" si="5"/>
        <v>1.1299999999999999</v>
      </c>
      <c r="AO6" s="21">
        <f t="shared" si="5"/>
        <v>9.1</v>
      </c>
      <c r="AP6" s="21">
        <f t="shared" si="5"/>
        <v>10.71</v>
      </c>
      <c r="AQ6" s="21">
        <f t="shared" si="5"/>
        <v>11.46</v>
      </c>
      <c r="AR6" s="21">
        <f t="shared" si="5"/>
        <v>9.85</v>
      </c>
      <c r="AS6" s="21">
        <f t="shared" si="5"/>
        <v>11.25</v>
      </c>
      <c r="AT6" s="20" t="str">
        <f>IF(AT7="","",IF(AT7="-","【-】","【"&amp;SUBSTITUTE(TEXT(AT7,"#,##0.00"),"-","△")&amp;"】"))</f>
        <v>【11.17】</v>
      </c>
      <c r="AU6" s="21">
        <f>IF(AU7="",NA(),AU7)</f>
        <v>191.7</v>
      </c>
      <c r="AV6" s="21">
        <f t="shared" ref="AV6:BD6" si="6">IF(AV7="",NA(),AV7)</f>
        <v>169.41</v>
      </c>
      <c r="AW6" s="21">
        <f t="shared" si="6"/>
        <v>136.44</v>
      </c>
      <c r="AX6" s="21">
        <f t="shared" si="6"/>
        <v>127.64</v>
      </c>
      <c r="AY6" s="21">
        <f t="shared" si="6"/>
        <v>121.19</v>
      </c>
      <c r="AZ6" s="21">
        <f t="shared" si="6"/>
        <v>101.14</v>
      </c>
      <c r="BA6" s="21">
        <f t="shared" si="6"/>
        <v>104.74</v>
      </c>
      <c r="BB6" s="21">
        <f t="shared" si="6"/>
        <v>104.74</v>
      </c>
      <c r="BC6" s="21">
        <f t="shared" si="6"/>
        <v>104.66</v>
      </c>
      <c r="BD6" s="21">
        <f t="shared" si="6"/>
        <v>103.57</v>
      </c>
      <c r="BE6" s="20" t="str">
        <f>IF(BE7="","",IF(BE7="-","【-】","【"&amp;SUBSTITUTE(TEXT(BE7,"#,##0.00"),"-","△")&amp;"】"))</f>
        <v>【103.38】</v>
      </c>
      <c r="BF6" s="20">
        <f>IF(BF7="",NA(),BF7)</f>
        <v>0</v>
      </c>
      <c r="BG6" s="20">
        <f t="shared" ref="BG6:BO6" si="7">IF(BG7="",NA(),BG7)</f>
        <v>0</v>
      </c>
      <c r="BH6" s="20">
        <f t="shared" si="7"/>
        <v>0</v>
      </c>
      <c r="BI6" s="20">
        <f t="shared" si="7"/>
        <v>0</v>
      </c>
      <c r="BJ6" s="20">
        <f t="shared" si="7"/>
        <v>0</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31.08</v>
      </c>
      <c r="CC6" s="21">
        <f t="shared" ref="CC6:CK6" si="9">IF(CC7="",NA(),CC7)</f>
        <v>32.43</v>
      </c>
      <c r="CD6" s="21">
        <f t="shared" si="9"/>
        <v>38.299999999999997</v>
      </c>
      <c r="CE6" s="21">
        <f t="shared" si="9"/>
        <v>39.32</v>
      </c>
      <c r="CF6" s="21">
        <f t="shared" si="9"/>
        <v>38.1</v>
      </c>
      <c r="CG6" s="21">
        <f t="shared" si="9"/>
        <v>50.67</v>
      </c>
      <c r="CH6" s="21">
        <f t="shared" si="9"/>
        <v>48.7</v>
      </c>
      <c r="CI6" s="21">
        <f t="shared" si="9"/>
        <v>52.53</v>
      </c>
      <c r="CJ6" s="21">
        <f t="shared" si="9"/>
        <v>52.75</v>
      </c>
      <c r="CK6" s="21">
        <f t="shared" si="9"/>
        <v>52.89</v>
      </c>
      <c r="CL6" s="20" t="str">
        <f>IF(CL7="","",IF(CL7="-","【-】","【"&amp;SUBSTITUTE(TEXT(CL7,"#,##0.00"),"-","△")&amp;"】"))</f>
        <v>【53.07】</v>
      </c>
      <c r="CM6" s="21">
        <f>IF(CM7="",NA(),CM7)</f>
        <v>63.38</v>
      </c>
      <c r="CN6" s="21">
        <f t="shared" ref="CN6:CV6" si="10">IF(CN7="",NA(),CN7)</f>
        <v>62.96</v>
      </c>
      <c r="CO6" s="21">
        <f t="shared" si="10"/>
        <v>63.6</v>
      </c>
      <c r="CP6" s="21">
        <f t="shared" si="10"/>
        <v>60.68</v>
      </c>
      <c r="CQ6" s="21">
        <f t="shared" si="10"/>
        <v>66.180000000000007</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99.2</v>
      </c>
      <c r="CY6" s="21">
        <f t="shared" ref="CY6:DG6" si="11">IF(CY7="",NA(),CY7)</f>
        <v>99.23</v>
      </c>
      <c r="CZ6" s="21">
        <f t="shared" si="11"/>
        <v>99.21</v>
      </c>
      <c r="DA6" s="21">
        <f t="shared" si="11"/>
        <v>99.26</v>
      </c>
      <c r="DB6" s="21">
        <f t="shared" si="11"/>
        <v>99.3</v>
      </c>
      <c r="DC6" s="21">
        <f t="shared" si="11"/>
        <v>94.01</v>
      </c>
      <c r="DD6" s="21">
        <f t="shared" si="11"/>
        <v>94.14</v>
      </c>
      <c r="DE6" s="21">
        <f t="shared" si="11"/>
        <v>94.02</v>
      </c>
      <c r="DF6" s="21">
        <f t="shared" si="11"/>
        <v>94.43</v>
      </c>
      <c r="DG6" s="21">
        <f t="shared" si="11"/>
        <v>94.27</v>
      </c>
      <c r="DH6" s="20" t="str">
        <f>IF(DH7="","",IF(DH7="-","【-】","【"&amp;SUBSTITUTE(TEXT(DH7,"#,##0.00"),"-","△")&amp;"】"))</f>
        <v>【94.19】</v>
      </c>
      <c r="DI6" s="21">
        <f>IF(DI7="",NA(),DI7)</f>
        <v>51.25</v>
      </c>
      <c r="DJ6" s="21">
        <f t="shared" ref="DJ6:DR6" si="12">IF(DJ7="",NA(),DJ7)</f>
        <v>52.81</v>
      </c>
      <c r="DK6" s="21">
        <f t="shared" si="12"/>
        <v>54.26</v>
      </c>
      <c r="DL6" s="21">
        <f t="shared" si="12"/>
        <v>55.52</v>
      </c>
      <c r="DM6" s="21">
        <f t="shared" si="12"/>
        <v>55.81</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1">
        <f t="shared" ref="DU6:EC6" si="13">IF(DU7="",NA(),DU7)</f>
        <v>1.65</v>
      </c>
      <c r="DV6" s="21">
        <f t="shared" si="13"/>
        <v>1.65</v>
      </c>
      <c r="DW6" s="21">
        <f t="shared" si="13"/>
        <v>6.35</v>
      </c>
      <c r="DX6" s="21">
        <f t="shared" si="13"/>
        <v>10.41</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0.01</v>
      </c>
      <c r="EH6" s="20">
        <f t="shared" si="14"/>
        <v>0</v>
      </c>
      <c r="EI6" s="21">
        <f t="shared" si="14"/>
        <v>0.34</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15">
      <c r="A7" s="14"/>
      <c r="B7" s="23">
        <v>2024</v>
      </c>
      <c r="C7" s="23">
        <v>130001</v>
      </c>
      <c r="D7" s="23">
        <v>46</v>
      </c>
      <c r="E7" s="23">
        <v>17</v>
      </c>
      <c r="F7" s="23">
        <v>3</v>
      </c>
      <c r="G7" s="23">
        <v>0</v>
      </c>
      <c r="H7" s="23" t="s">
        <v>96</v>
      </c>
      <c r="I7" s="23" t="s">
        <v>97</v>
      </c>
      <c r="J7" s="23" t="s">
        <v>98</v>
      </c>
      <c r="K7" s="23" t="s">
        <v>99</v>
      </c>
      <c r="L7" s="23" t="s">
        <v>100</v>
      </c>
      <c r="M7" s="23" t="s">
        <v>101</v>
      </c>
      <c r="N7" s="24" t="s">
        <v>102</v>
      </c>
      <c r="O7" s="24">
        <v>92.41</v>
      </c>
      <c r="P7" s="24">
        <v>83.93</v>
      </c>
      <c r="Q7" s="24">
        <v>105.17</v>
      </c>
      <c r="R7" s="24">
        <v>0</v>
      </c>
      <c r="S7" s="24">
        <v>14002534</v>
      </c>
      <c r="T7" s="24">
        <v>2199.94</v>
      </c>
      <c r="U7" s="24">
        <v>6364.96</v>
      </c>
      <c r="V7" s="24">
        <v>3564908</v>
      </c>
      <c r="W7" s="24">
        <v>432.9</v>
      </c>
      <c r="X7" s="24">
        <v>8234.9500000000007</v>
      </c>
      <c r="Y7" s="24">
        <v>97.84</v>
      </c>
      <c r="Z7" s="24">
        <v>81.97</v>
      </c>
      <c r="AA7" s="24">
        <v>92.97</v>
      </c>
      <c r="AB7" s="24">
        <v>91.86</v>
      </c>
      <c r="AC7" s="24">
        <v>93.99</v>
      </c>
      <c r="AD7" s="24">
        <v>101.63</v>
      </c>
      <c r="AE7" s="24">
        <v>100.14</v>
      </c>
      <c r="AF7" s="24">
        <v>99.22</v>
      </c>
      <c r="AG7" s="24">
        <v>100.31</v>
      </c>
      <c r="AH7" s="24">
        <v>100.13</v>
      </c>
      <c r="AI7" s="24">
        <v>100.17</v>
      </c>
      <c r="AJ7" s="24">
        <v>0</v>
      </c>
      <c r="AK7" s="24">
        <v>0</v>
      </c>
      <c r="AL7" s="24">
        <v>0</v>
      </c>
      <c r="AM7" s="24">
        <v>0</v>
      </c>
      <c r="AN7" s="24">
        <v>1.1299999999999999</v>
      </c>
      <c r="AO7" s="24">
        <v>9.1</v>
      </c>
      <c r="AP7" s="24">
        <v>10.71</v>
      </c>
      <c r="AQ7" s="24">
        <v>11.46</v>
      </c>
      <c r="AR7" s="24">
        <v>9.85</v>
      </c>
      <c r="AS7" s="24">
        <v>11.25</v>
      </c>
      <c r="AT7" s="24">
        <v>11.17</v>
      </c>
      <c r="AU7" s="24">
        <v>191.7</v>
      </c>
      <c r="AV7" s="24">
        <v>169.41</v>
      </c>
      <c r="AW7" s="24">
        <v>136.44</v>
      </c>
      <c r="AX7" s="24">
        <v>127.64</v>
      </c>
      <c r="AY7" s="24">
        <v>121.19</v>
      </c>
      <c r="AZ7" s="24">
        <v>101.14</v>
      </c>
      <c r="BA7" s="24">
        <v>104.74</v>
      </c>
      <c r="BB7" s="24">
        <v>104.74</v>
      </c>
      <c r="BC7" s="24">
        <v>104.66</v>
      </c>
      <c r="BD7" s="24">
        <v>103.57</v>
      </c>
      <c r="BE7" s="24">
        <v>103.38</v>
      </c>
      <c r="BF7" s="24">
        <v>0</v>
      </c>
      <c r="BG7" s="24">
        <v>0</v>
      </c>
      <c r="BH7" s="24">
        <v>0</v>
      </c>
      <c r="BI7" s="24">
        <v>0</v>
      </c>
      <c r="BJ7" s="24">
        <v>0</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31.08</v>
      </c>
      <c r="CC7" s="24">
        <v>32.43</v>
      </c>
      <c r="CD7" s="24">
        <v>38.299999999999997</v>
      </c>
      <c r="CE7" s="24">
        <v>39.32</v>
      </c>
      <c r="CF7" s="24">
        <v>38.1</v>
      </c>
      <c r="CG7" s="24">
        <v>50.67</v>
      </c>
      <c r="CH7" s="24">
        <v>48.7</v>
      </c>
      <c r="CI7" s="24">
        <v>52.53</v>
      </c>
      <c r="CJ7" s="24">
        <v>52.75</v>
      </c>
      <c r="CK7" s="24">
        <v>52.89</v>
      </c>
      <c r="CL7" s="24">
        <v>53.07</v>
      </c>
      <c r="CM7" s="24">
        <v>63.38</v>
      </c>
      <c r="CN7" s="24">
        <v>62.96</v>
      </c>
      <c r="CO7" s="24">
        <v>63.6</v>
      </c>
      <c r="CP7" s="24">
        <v>60.68</v>
      </c>
      <c r="CQ7" s="24">
        <v>66.180000000000007</v>
      </c>
      <c r="CR7" s="24">
        <v>68.2</v>
      </c>
      <c r="CS7" s="24">
        <v>68.05</v>
      </c>
      <c r="CT7" s="24">
        <v>67.099999999999994</v>
      </c>
      <c r="CU7" s="24">
        <v>71.900000000000006</v>
      </c>
      <c r="CV7" s="24">
        <v>68.599999999999994</v>
      </c>
      <c r="CW7" s="24">
        <v>68.61</v>
      </c>
      <c r="CX7" s="24">
        <v>99.2</v>
      </c>
      <c r="CY7" s="24">
        <v>99.23</v>
      </c>
      <c r="CZ7" s="24">
        <v>99.21</v>
      </c>
      <c r="DA7" s="24">
        <v>99.26</v>
      </c>
      <c r="DB7" s="24">
        <v>99.3</v>
      </c>
      <c r="DC7" s="24">
        <v>94.01</v>
      </c>
      <c r="DD7" s="24">
        <v>94.14</v>
      </c>
      <c r="DE7" s="24">
        <v>94.02</v>
      </c>
      <c r="DF7" s="24">
        <v>94.43</v>
      </c>
      <c r="DG7" s="24">
        <v>94.27</v>
      </c>
      <c r="DH7" s="24">
        <v>94.19</v>
      </c>
      <c r="DI7" s="24">
        <v>51.25</v>
      </c>
      <c r="DJ7" s="24">
        <v>52.81</v>
      </c>
      <c r="DK7" s="24">
        <v>54.26</v>
      </c>
      <c r="DL7" s="24">
        <v>55.52</v>
      </c>
      <c r="DM7" s="24">
        <v>55.81</v>
      </c>
      <c r="DN7" s="24">
        <v>31.96</v>
      </c>
      <c r="DO7" s="24">
        <v>34.17</v>
      </c>
      <c r="DP7" s="24">
        <v>36.770000000000003</v>
      </c>
      <c r="DQ7" s="24">
        <v>41.04</v>
      </c>
      <c r="DR7" s="24">
        <v>41.27</v>
      </c>
      <c r="DS7" s="24">
        <v>41.08</v>
      </c>
      <c r="DT7" s="24">
        <v>0</v>
      </c>
      <c r="DU7" s="24">
        <v>1.65</v>
      </c>
      <c r="DV7" s="24">
        <v>1.65</v>
      </c>
      <c r="DW7" s="24">
        <v>6.35</v>
      </c>
      <c r="DX7" s="24">
        <v>10.41</v>
      </c>
      <c r="DY7" s="24">
        <v>0.93</v>
      </c>
      <c r="DZ7" s="24">
        <v>1.04</v>
      </c>
      <c r="EA7" s="24">
        <v>1.26</v>
      </c>
      <c r="EB7" s="24">
        <v>1.64</v>
      </c>
      <c r="EC7" s="24">
        <v>2.7</v>
      </c>
      <c r="ED7" s="24">
        <v>2.67</v>
      </c>
      <c r="EE7" s="24">
        <v>0</v>
      </c>
      <c r="EF7" s="24">
        <v>0</v>
      </c>
      <c r="EG7" s="24">
        <v>0.01</v>
      </c>
      <c r="EH7" s="24">
        <v>0</v>
      </c>
      <c r="EI7" s="24">
        <v>0.34</v>
      </c>
      <c r="EJ7" s="24">
        <v>1.87</v>
      </c>
      <c r="EK7" s="24">
        <v>0.1</v>
      </c>
      <c r="EL7" s="24">
        <v>0.09</v>
      </c>
      <c r="EM7" s="24">
        <v>0.06</v>
      </c>
      <c r="EN7" s="24">
        <v>0.1</v>
      </c>
      <c r="EO7" s="24">
        <v>0.1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B3F4607A-F5E6-464C-B04E-B731622B8D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88AD0A4-4CB2-47FB-A74A-A45916D1C4E4}">
  <ds:schemaRefs>
    <ds:schemaRef ds:uri="http://schemas.microsoft.com/sharepoint/v3/contenttype/forms"/>
  </ds:schemaRefs>
</ds:datastoreItem>
</file>

<file path=customXml/itemProps3.xml><?xml version="1.0" encoding="utf-8"?>
<ds:datastoreItem xmlns:ds="http://schemas.openxmlformats.org/officeDocument/2006/customXml" ds:itemID="{AEC10E83-71A2-42A6-B9AD-55B3D7010052}">
  <ds:schemaRefs>
    <ds:schemaRef ds:uri="http://schemas.microsoft.com/office/2006/metadata/properties"/>
    <ds:schemaRef ds:uri="http://schemas.microsoft.com/office/infopath/2007/PartnerControls"/>
    <ds:schemaRef ds:uri="96f7774a-1fa4-49d3-a956-75b9c85e9b43"/>
    <ds:schemaRef ds:uri="fd32c9f7-8932-4d07-b49b-91c8a1e26893"/>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2026-02-02T02:01:43Z</cp:lastPrinted>
  <dcterms:created xsi:type="dcterms:W3CDTF">2025-12-23T06:07:09Z</dcterms:created>
  <dcterms:modified xsi:type="dcterms:W3CDTF">2026-02-02T02:01:44Z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