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C0D5D44B-D5DF-4429-A827-445F681C6720}" xr6:coauthVersionLast="47" xr6:coauthVersionMax="47" xr10:uidLastSave="{00000000-0000-0000-0000-000000000000}"/>
  <workbookProtection workbookAlgorithmName="SHA-512" workbookHashValue="6BLzy2ZU3SSU79jRhKjyRxVr7Zq4icMOwpqTJxlQ78r5kI7vmjj/iO8ww5N0jVXVXWJJJC/RFzWvKOEaVPk8kg==" workbookSaltValue="acG0K+ZXqe1yqV1obwpfC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LK80" i="4" s="1"/>
  <c r="FF7" i="5"/>
  <c r="KV80" i="4" s="1"/>
  <c r="FE7" i="5"/>
  <c r="FD7" i="5"/>
  <c r="FC7" i="5"/>
  <c r="FB7" i="5"/>
  <c r="FA7" i="5"/>
  <c r="EZ7" i="5"/>
  <c r="KG79" i="4" s="1"/>
  <c r="EX7" i="5"/>
  <c r="JB80" i="4" s="1"/>
  <c r="EW7" i="5"/>
  <c r="EV7" i="5"/>
  <c r="EU7" i="5"/>
  <c r="ET7" i="5"/>
  <c r="ES7" i="5"/>
  <c r="ER7" i="5"/>
  <c r="EQ7" i="5"/>
  <c r="EP7" i="5"/>
  <c r="EO7" i="5"/>
  <c r="EM7" i="5"/>
  <c r="EL7" i="5"/>
  <c r="EK7" i="5"/>
  <c r="EJ7" i="5"/>
  <c r="EI7" i="5"/>
  <c r="EH7" i="5"/>
  <c r="FO79" i="4" s="1"/>
  <c r="EG7" i="5"/>
  <c r="EZ79" i="4" s="1"/>
  <c r="EF7" i="5"/>
  <c r="EE7" i="5"/>
  <c r="ED7" i="5"/>
  <c r="EB7" i="5"/>
  <c r="EA7" i="5"/>
  <c r="DZ7" i="5"/>
  <c r="DY7" i="5"/>
  <c r="AE80" i="4" s="1"/>
  <c r="DX7" i="5"/>
  <c r="P80" i="4" s="1"/>
  <c r="DW7" i="5"/>
  <c r="BX79" i="4" s="1"/>
  <c r="DV7" i="5"/>
  <c r="DU7" i="5"/>
  <c r="DT7" i="5"/>
  <c r="DS7" i="5"/>
  <c r="P79" i="4" s="1"/>
  <c r="DQ7" i="5"/>
  <c r="DP7" i="5"/>
  <c r="LY56" i="4" s="1"/>
  <c r="DO7" i="5"/>
  <c r="LJ56" i="4" s="1"/>
  <c r="DN7" i="5"/>
  <c r="KU56" i="4" s="1"/>
  <c r="DM7" i="5"/>
  <c r="DL7" i="5"/>
  <c r="DK7" i="5"/>
  <c r="DJ7" i="5"/>
  <c r="DI7" i="5"/>
  <c r="DH7" i="5"/>
  <c r="DF7" i="5"/>
  <c r="IZ56" i="4" s="1"/>
  <c r="DE7" i="5"/>
  <c r="DD7" i="5"/>
  <c r="DC7" i="5"/>
  <c r="DB7" i="5"/>
  <c r="DA7" i="5"/>
  <c r="CZ7" i="5"/>
  <c r="CY7" i="5"/>
  <c r="HV55" i="4" s="1"/>
  <c r="CX7" i="5"/>
  <c r="HG55" i="4" s="1"/>
  <c r="CW7" i="5"/>
  <c r="CU7" i="5"/>
  <c r="CT7" i="5"/>
  <c r="CS7" i="5"/>
  <c r="CR7" i="5"/>
  <c r="CQ7" i="5"/>
  <c r="CP7" i="5"/>
  <c r="FL55" i="4" s="1"/>
  <c r="CO7" i="5"/>
  <c r="EW55" i="4" s="1"/>
  <c r="CN7" i="5"/>
  <c r="CM7" i="5"/>
  <c r="CL7" i="5"/>
  <c r="CJ7" i="5"/>
  <c r="CI7" i="5"/>
  <c r="CH7" i="5"/>
  <c r="CG7" i="5"/>
  <c r="AE56" i="4" s="1"/>
  <c r="CF7" i="5"/>
  <c r="P56" i="4" s="1"/>
  <c r="CE7" i="5"/>
  <c r="BX55" i="4" s="1"/>
  <c r="CD7" i="5"/>
  <c r="CC7" i="5"/>
  <c r="CB7" i="5"/>
  <c r="CA7" i="5"/>
  <c r="P55" i="4" s="1"/>
  <c r="BY7" i="5"/>
  <c r="BX7" i="5"/>
  <c r="BW7" i="5"/>
  <c r="BV7" i="5"/>
  <c r="KU34" i="4" s="1"/>
  <c r="BU7" i="5"/>
  <c r="BT7" i="5"/>
  <c r="BS7" i="5"/>
  <c r="BR7" i="5"/>
  <c r="BQ7" i="5"/>
  <c r="BP7" i="5"/>
  <c r="KF33" i="4" s="1"/>
  <c r="BN7" i="5"/>
  <c r="IZ34" i="4" s="1"/>
  <c r="BM7" i="5"/>
  <c r="BL7" i="5"/>
  <c r="BK7" i="5"/>
  <c r="BJ7" i="5"/>
  <c r="BI7" i="5"/>
  <c r="BH7" i="5"/>
  <c r="BG7" i="5"/>
  <c r="HV33" i="4" s="1"/>
  <c r="BF7" i="5"/>
  <c r="HG33" i="4" s="1"/>
  <c r="BE7" i="5"/>
  <c r="BC7" i="5"/>
  <c r="BB7" i="5"/>
  <c r="BA7" i="5"/>
  <c r="AZ7" i="5"/>
  <c r="AY7" i="5"/>
  <c r="AX7" i="5"/>
  <c r="AW7" i="5"/>
  <c r="EW33" i="4" s="1"/>
  <c r="AV7" i="5"/>
  <c r="EH33" i="4" s="1"/>
  <c r="AU7" i="5"/>
  <c r="AT7" i="5"/>
  <c r="AR7" i="5"/>
  <c r="BX34" i="4" s="1"/>
  <c r="AQ7" i="5"/>
  <c r="BI34" i="4" s="1"/>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ID10" i="4" s="1"/>
  <c r="AB6" i="5"/>
  <c r="AA6" i="5"/>
  <c r="JW8" i="4" s="1"/>
  <c r="Z6" i="5"/>
  <c r="ID8" i="4" s="1"/>
  <c r="Y6" i="5"/>
  <c r="FZ12" i="4" s="1"/>
  <c r="X6" i="5"/>
  <c r="W6" i="5"/>
  <c r="V6" i="5"/>
  <c r="U6" i="5"/>
  <c r="B12" i="4" s="1"/>
  <c r="T6" i="5"/>
  <c r="FZ10" i="4" s="1"/>
  <c r="S6" i="5"/>
  <c r="EG10" i="4" s="1"/>
  <c r="R6" i="5"/>
  <c r="CN10" i="4" s="1"/>
  <c r="Q6" i="5"/>
  <c r="AU10" i="4" s="1"/>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E90" i="4"/>
  <c r="C90" i="4"/>
  <c r="MO80" i="4"/>
  <c r="KG80" i="4"/>
  <c r="IM80" i="4"/>
  <c r="HX80" i="4"/>
  <c r="HI80" i="4"/>
  <c r="GT80" i="4"/>
  <c r="FO80" i="4"/>
  <c r="EZ80" i="4"/>
  <c r="EK80" i="4"/>
  <c r="DV80" i="4"/>
  <c r="DG80" i="4"/>
  <c r="BX80" i="4"/>
  <c r="BI80" i="4"/>
  <c r="AT80" i="4"/>
  <c r="MO79" i="4"/>
  <c r="LZ79" i="4"/>
  <c r="LK79" i="4"/>
  <c r="KV79" i="4"/>
  <c r="JB79" i="4"/>
  <c r="IM79" i="4"/>
  <c r="HX79" i="4"/>
  <c r="HI79" i="4"/>
  <c r="GT79" i="4"/>
  <c r="EK79" i="4"/>
  <c r="DV79" i="4"/>
  <c r="DG79" i="4"/>
  <c r="BI79" i="4"/>
  <c r="AT79" i="4"/>
  <c r="AE79" i="4"/>
  <c r="MN56" i="4"/>
  <c r="KF56" i="4"/>
  <c r="IK56" i="4"/>
  <c r="HV56" i="4"/>
  <c r="HG56" i="4"/>
  <c r="GR56" i="4"/>
  <c r="FL56" i="4"/>
  <c r="EW56" i="4"/>
  <c r="EH56" i="4"/>
  <c r="DS56" i="4"/>
  <c r="DD56" i="4"/>
  <c r="BX56" i="4"/>
  <c r="BI56" i="4"/>
  <c r="AT56" i="4"/>
  <c r="MN55" i="4"/>
  <c r="LY55" i="4"/>
  <c r="LJ55" i="4"/>
  <c r="KU55" i="4"/>
  <c r="KF55" i="4"/>
  <c r="IZ55" i="4"/>
  <c r="IK55" i="4"/>
  <c r="GR55" i="4"/>
  <c r="EH55" i="4"/>
  <c r="DS55" i="4"/>
  <c r="DD55" i="4"/>
  <c r="BI55" i="4"/>
  <c r="AT55" i="4"/>
  <c r="AE55" i="4"/>
  <c r="MN34" i="4"/>
  <c r="LY34" i="4"/>
  <c r="LJ34" i="4"/>
  <c r="KF34" i="4"/>
  <c r="IK34" i="4"/>
  <c r="HV34" i="4"/>
  <c r="HG34" i="4"/>
  <c r="GR34" i="4"/>
  <c r="FL34" i="4"/>
  <c r="EW34" i="4"/>
  <c r="EH34" i="4"/>
  <c r="DS34" i="4"/>
  <c r="DD34" i="4"/>
  <c r="AT34" i="4"/>
  <c r="MN33" i="4"/>
  <c r="LY33" i="4"/>
  <c r="LJ33" i="4"/>
  <c r="KU33" i="4"/>
  <c r="IZ33" i="4"/>
  <c r="IK33" i="4"/>
  <c r="GR33" i="4"/>
  <c r="FL33" i="4"/>
  <c r="DS33" i="4"/>
  <c r="DD33" i="4"/>
  <c r="BI33" i="4"/>
  <c r="AT33" i="4"/>
  <c r="AE33" i="4"/>
  <c r="JW12" i="4"/>
  <c r="ID12" i="4"/>
  <c r="EG12" i="4"/>
  <c r="CN12" i="4"/>
  <c r="AU12" i="4"/>
  <c r="LP10" i="4"/>
  <c r="JW10" i="4"/>
  <c r="LP8" i="4"/>
  <c r="EG8" i="4"/>
  <c r="CN8" i="4"/>
  <c r="FO78" i="4" l="1"/>
  <c r="FL54" i="4"/>
  <c r="FL32" i="4"/>
  <c r="JB78" i="4"/>
  <c r="BX78" i="4"/>
  <c r="BX54" i="4"/>
  <c r="BX32" i="4"/>
  <c r="MO78" i="4"/>
  <c r="MN54" i="4"/>
  <c r="MN32" i="4"/>
  <c r="IZ54" i="4"/>
  <c r="IZ32" i="4"/>
  <c r="C11" i="5"/>
  <c r="D11" i="5"/>
  <c r="E11" i="5"/>
  <c r="B11" i="5"/>
  <c r="IM78" i="4" l="1"/>
  <c r="IK54" i="4"/>
  <c r="IK32" i="4"/>
  <c r="EZ78" i="4"/>
  <c r="EW54" i="4"/>
  <c r="EW32" i="4"/>
  <c r="BI78" i="4"/>
  <c r="BI54" i="4"/>
  <c r="BI32" i="4"/>
  <c r="LZ78" i="4"/>
  <c r="LY32" i="4"/>
  <c r="LY54" i="4"/>
  <c r="DG78" i="4"/>
  <c r="DD54" i="4"/>
  <c r="DD32" i="4"/>
  <c r="GR54" i="4"/>
  <c r="P78" i="4"/>
  <c r="P54" i="4"/>
  <c r="P32" i="4"/>
  <c r="KG78" i="4"/>
  <c r="KF54" i="4"/>
  <c r="KF32" i="4"/>
  <c r="GT78" i="4"/>
  <c r="GR32" i="4"/>
  <c r="LK78" i="4"/>
  <c r="LJ54" i="4"/>
  <c r="LJ32" i="4"/>
  <c r="HX78" i="4"/>
  <c r="HV54" i="4"/>
  <c r="HV32" i="4"/>
  <c r="EK78" i="4"/>
  <c r="EH54" i="4"/>
  <c r="EH32" i="4"/>
  <c r="AT78" i="4"/>
  <c r="AT54" i="4"/>
  <c r="AT32" i="4"/>
  <c r="AE78" i="4"/>
  <c r="AE54" i="4"/>
  <c r="AE32" i="4"/>
  <c r="KV78" i="4"/>
  <c r="KU54" i="4"/>
  <c r="KU32" i="4"/>
  <c r="HI78" i="4"/>
  <c r="HG54" i="4"/>
  <c r="HG32" i="4"/>
  <c r="DS54" i="4"/>
  <c r="DV78" i="4"/>
  <c r="DS32" i="4"/>
</calcChain>
</file>

<file path=xl/sharedStrings.xml><?xml version="1.0" encoding="utf-8"?>
<sst xmlns="http://schemas.openxmlformats.org/spreadsheetml/2006/main" count="394" uniqueCount="192">
  <si>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</si>
  <si>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</si>
  <si>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</si>
  <si>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</si>
  <si>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</si>
  <si>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</si>
  <si>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</si>
  <si>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</si>
  <si>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</si>
  <si>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</si>
  <si>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</si>
  <si>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</si>
  <si>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</si>
  <si>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</si>
  <si>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</si>
  <si>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</si>
  <si>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</si>
  <si>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</si>
  <si>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</si>
  <si>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</si>
  <si>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</si>
  <si>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</si>
  <si>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</si>
  <si>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</si>
  <si>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</si>
  <si>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</si>
  <si>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</si>
  <si>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</si>
  <si>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</si>
  <si>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</si>
  <si>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</si>
  <si>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</si>
  <si>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</si>
  <si>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</si>
  <si>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</si>
  <si>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</si>
  <si>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</si>
  <si>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</si>
  <si>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</si>
  <si>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</si>
  <si>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</si>
  <si>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</si>
  <si>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</si>
  <si>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</si>
  <si>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</si>
  <si>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</si>
  <si>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</si>
  <si>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</si>
  <si>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</si>
  <si>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</si>
  <si>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</si>
  <si>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</si>
  <si>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</si>
  <si>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</si>
  <si>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</si>
  <si>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</si>
  <si>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</si>
  <si>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</si>
  <si>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</si>
  <si>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</si>
  <si>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</si>
  <si>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</si>
  <si>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</si>
  <si>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</si>
  <si>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</si>
  <si>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</si>
  <si>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</si>
  <si>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</si>
  <si>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</si>
  <si>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</si>
  <si>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</si>
  <si>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</si>
  <si>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</si>
  <si>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</si>
  <si>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</si>
  <si>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</si>
  <si>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</si>
  <si>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</si>
  <si>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</si>
  <si>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</si>
  <si>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</si>
  <si>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</si>
  <si>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</si>
  <si>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</si>
  <si>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</si>
  <si>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</si>
  <si>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</si>
  <si>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</si>
  <si>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</si>
  <si>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</si>
  <si>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</si>
  <si>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</si>
  <si>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</si>
  <si>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</si>
  <si>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</si>
  <si>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</si>
  <si>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</si>
  <si>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</si>
  <si>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</si>
  <si>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</si>
  <si>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</si>
  <si>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</si>
  <si>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</si>
  <si>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</si>
  <si>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</si>
  <si>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</si>
  <si>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</si>
  <si>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</si>
  <si>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</si>
  <si>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</si>
  <si>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</si>
  <si>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</si>
  <si>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</si>
  <si>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</si>
  <si>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</si>
  <si>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</si>
  <si>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</si>
  <si>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</si>
  <si>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</si>
  <si>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</si>
  <si>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</si>
  <si>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</si>
  <si>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</si>
  <si>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</si>
  <si>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</si>
  <si>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</si>
  <si>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</si>
  <si>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</si>
  <si>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</si>
  <si>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</si>
  <si>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</si>
  <si>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</si>
  <si>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</si>
  <si>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</si>
  <si>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</si>
  <si>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</si>
  <si>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</si>
  <si>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</si>
  <si>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</si>
  <si>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</si>
  <si>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</si>
  <si>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</si>
  <si>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</si>
  <si>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</si>
  <si>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</si>
  <si>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</si>
  <si>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</si>
  <si>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</si>
  <si>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</si>
  <si>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</si>
  <si>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</si>
  <si>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</si>
  <si>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</si>
  <si>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</si>
  <si>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</si>
  <si>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</si>
  <si>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</si>
  <si>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</si>
  <si>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</si>
  <si>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</si>
  <si>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</si>
  <si>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</si>
  <si>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当該値(N-4)</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</si>
  <si>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</si>
  <si>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</si>
  <si>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</si>
  <si>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</si>
  <si>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</si>
  <si>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</si>
  <si>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</si>
  <si>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多摩北部医療センター</t>
  </si>
  <si>
    <t>地方独立行政法人</t>
  </si>
  <si>
    <t>病院事業</t>
  </si>
  <si>
    <t>一般病院</t>
  </si>
  <si>
    <t>300床以上～400床未満</t>
  </si>
  <si>
    <t>非設置</t>
  </si>
  <si>
    <t>直営</t>
  </si>
  <si>
    <t>対象</t>
  </si>
  <si>
    <t>透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</si>
  <si>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</si>
  <si>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</si>
  <si>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</si>
  <si>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</si>
  <si>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</si>
  <si>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</si>
  <si>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</si>
  <si>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</si>
  <si>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</si>
  <si>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北多摩北部地域の中核病院として「たまほく」の愛称で親しまれ、近隣医療機関と密接な関係を構築、25診療科からなる総合診療力を駆使して、多職種によるチーム医療でホスピタリティあふれる患者中心の良質であたたかい医療を提供し、地域医療を支えています。</t>
    <rPh sb="0" eb="3">
      <t>キタタマ</t>
    </rPh>
    <rPh sb="3" eb="5">
      <t>ホクブ</t>
    </rPh>
    <rPh sb="5" eb="7">
      <t>チイキ</t>
    </rPh>
    <rPh sb="8" eb="10">
      <t>チュウカク</t>
    </rPh>
    <rPh sb="10" eb="12">
      <t>ビョウイン</t>
    </rPh>
    <rPh sb="22" eb="24">
      <t>アイショウ</t>
    </rPh>
    <rPh sb="25" eb="26">
      <t>シタ</t>
    </rPh>
    <rPh sb="30" eb="32">
      <t>キンリン</t>
    </rPh>
    <rPh sb="32" eb="34">
      <t>イリョウ</t>
    </rPh>
    <rPh sb="34" eb="36">
      <t>キカン</t>
    </rPh>
    <rPh sb="37" eb="39">
      <t>ミッセツ</t>
    </rPh>
    <rPh sb="40" eb="42">
      <t>カンケイ</t>
    </rPh>
    <rPh sb="43" eb="45">
      <t>コウチク</t>
    </rPh>
    <rPh sb="48" eb="51">
      <t>シンリョウカ</t>
    </rPh>
    <rPh sb="55" eb="57">
      <t>ソウゴウ</t>
    </rPh>
    <rPh sb="57" eb="60">
      <t>シンリョウリョク</t>
    </rPh>
    <rPh sb="61" eb="63">
      <t>クシ</t>
    </rPh>
    <rPh sb="66" eb="69">
      <t>タショクシュ</t>
    </rPh>
    <rPh sb="75" eb="77">
      <t>イリョウ</t>
    </rPh>
    <rPh sb="89" eb="91">
      <t>カンジャ</t>
    </rPh>
    <rPh sb="91" eb="93">
      <t>チュウシン</t>
    </rPh>
    <rPh sb="94" eb="96">
      <t>リョウシツ</t>
    </rPh>
    <rPh sb="102" eb="104">
      <t>イリョウ</t>
    </rPh>
    <rPh sb="105" eb="107">
      <t>テイキョウ</t>
    </rPh>
    <rPh sb="109" eb="111">
      <t>チイキ</t>
    </rPh>
    <rPh sb="111" eb="113">
      <t>イリョウ</t>
    </rPh>
    <rPh sb="114" eb="115">
      <t>ササ</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</si>
  <si>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</si>
  <si>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</si>
  <si>
    <t>・「経常収支比率」は、手術患者の増による収益の増等の影響により、前年度から改善しました。
・「病床利用率」は、新型コロナの影響による入院患者数の減により、減少傾向にありましたが、その影響が尾を引きながらも集患に努め、昨年度よりも向上しています。
・「入院患者1人1日当たり収益」は、R4までのコロナ患者に対する特例での増加を超える金額となっており、コロナの影響は残るも手術患者の増のほか、評価料収入の増等により、前年度より増加しました。
・「外来患者１人１日当たり収益」は、外来化学療法の推進等により、増加傾向にあります。</t>
    <rPh sb="102" eb="104">
      <t>シュウカン</t>
    </rPh>
    <rPh sb="105" eb="106">
      <t>ツト</t>
    </rPh>
    <rPh sb="206" eb="209">
      <t>ゼンネンド</t>
    </rPh>
    <rPh sb="251" eb="253">
      <t>ゾウカ</t>
    </rPh>
    <rPh sb="253" eb="255">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</si>
</sst>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63.4</c:v>
                </c:pt>
                <c:pt idx="3">
                  <c:v>65.599999999999994</c:v>
                </c:pt>
                <c:pt idx="4">
                  <c:v>73</c:v>
                </c:pt>
              </c:numCache>
            </c:numRef>
          </c:val>
          <c:extLst>
            <c:ext xmlns:c16="http://schemas.microsoft.com/office/drawing/2014/chart" uri="{C3380CC4-5D6E-409C-BE32-E72D297353CC}">
              <c16:uniqueId val="{00000000-C8A1-4DAE-A0E2-D26773F392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66.599999999999994</c:v>
                </c:pt>
                <c:pt idx="3">
                  <c:v>68</c:v>
                </c:pt>
                <c:pt idx="4">
                  <c:v>70</c:v>
                </c:pt>
              </c:numCache>
            </c:numRef>
          </c:val>
          <c:smooth val="0"/>
          <c:extLst>
            <c:ext xmlns:c16="http://schemas.microsoft.com/office/drawing/2014/chart" uri="{C3380CC4-5D6E-409C-BE32-E72D297353CC}">
              <c16:uniqueId val="{00000001-C8A1-4DAE-A0E2-D26773F392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20956</c:v>
                </c:pt>
                <c:pt idx="3">
                  <c:v>23136</c:v>
                </c:pt>
                <c:pt idx="4">
                  <c:v>24862</c:v>
                </c:pt>
              </c:numCache>
            </c:numRef>
          </c:val>
          <c:extLst>
            <c:ext xmlns:c16="http://schemas.microsoft.com/office/drawing/2014/chart" uri="{C3380CC4-5D6E-409C-BE32-E72D297353CC}">
              <c16:uniqueId val="{00000000-A784-42BF-9C19-0ECCEB7C5E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17279</c:v>
                </c:pt>
                <c:pt idx="3">
                  <c:v>17851</c:v>
                </c:pt>
                <c:pt idx="4">
                  <c:v>18102</c:v>
                </c:pt>
              </c:numCache>
            </c:numRef>
          </c:val>
          <c:smooth val="0"/>
          <c:extLst>
            <c:ext xmlns:c16="http://schemas.microsoft.com/office/drawing/2014/chart" uri="{C3380CC4-5D6E-409C-BE32-E72D297353CC}">
              <c16:uniqueId val="{00000001-A784-42BF-9C19-0ECCEB7C5E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67308</c:v>
                </c:pt>
                <c:pt idx="3">
                  <c:v>67468</c:v>
                </c:pt>
                <c:pt idx="4">
                  <c:v>70730</c:v>
                </c:pt>
              </c:numCache>
            </c:numRef>
          </c:val>
          <c:extLst>
            <c:ext xmlns:c16="http://schemas.microsoft.com/office/drawing/2014/chart" uri="{C3380CC4-5D6E-409C-BE32-E72D297353CC}">
              <c16:uniqueId val="{00000000-7AA6-40C8-8765-94E2FC68E5E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62697</c:v>
                </c:pt>
                <c:pt idx="3">
                  <c:v>62059</c:v>
                </c:pt>
                <c:pt idx="4">
                  <c:v>63076</c:v>
                </c:pt>
              </c:numCache>
            </c:numRef>
          </c:val>
          <c:smooth val="0"/>
          <c:extLst>
            <c:ext xmlns:c16="http://schemas.microsoft.com/office/drawing/2014/chart" uri="{C3380CC4-5D6E-409C-BE32-E72D297353CC}">
              <c16:uniqueId val="{00000001-7AA6-40C8-8765-94E2FC68E5E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11.3</c:v>
                </c:pt>
                <c:pt idx="4">
                  <c:v>18.899999999999999</c:v>
                </c:pt>
              </c:numCache>
            </c:numRef>
          </c:val>
          <c:extLst>
            <c:ext xmlns:c16="http://schemas.microsoft.com/office/drawing/2014/chart" uri="{C3380CC4-5D6E-409C-BE32-E72D297353CC}">
              <c16:uniqueId val="{00000000-9693-48F4-8BE8-17DF1F2621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67.8</c:v>
                </c:pt>
                <c:pt idx="3">
                  <c:v>61.8</c:v>
                </c:pt>
                <c:pt idx="4">
                  <c:v>56.5</c:v>
                </c:pt>
              </c:numCache>
            </c:numRef>
          </c:val>
          <c:smooth val="0"/>
          <c:extLst>
            <c:ext xmlns:c16="http://schemas.microsoft.com/office/drawing/2014/chart" uri="{C3380CC4-5D6E-409C-BE32-E72D297353CC}">
              <c16:uniqueId val="{00000001-9693-48F4-8BE8-17DF1F2621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78.2</c:v>
                </c:pt>
                <c:pt idx="3">
                  <c:v>76.400000000000006</c:v>
                </c:pt>
                <c:pt idx="4">
                  <c:v>81.099999999999994</c:v>
                </c:pt>
              </c:numCache>
            </c:numRef>
          </c:val>
          <c:extLst>
            <c:ext xmlns:c16="http://schemas.microsoft.com/office/drawing/2014/chart" uri="{C3380CC4-5D6E-409C-BE32-E72D297353CC}">
              <c16:uniqueId val="{00000000-11B5-4F88-A346-D7B735CD56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c:v>
                </c:pt>
                <c:pt idx="3">
                  <c:v>83.4</c:v>
                </c:pt>
                <c:pt idx="4">
                  <c:v>82.4</c:v>
                </c:pt>
              </c:numCache>
            </c:numRef>
          </c:val>
          <c:smooth val="0"/>
          <c:extLst>
            <c:ext xmlns:c16="http://schemas.microsoft.com/office/drawing/2014/chart" uri="{C3380CC4-5D6E-409C-BE32-E72D297353CC}">
              <c16:uniqueId val="{00000001-11B5-4F88-A346-D7B735CD56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84.5</c:v>
                </c:pt>
                <c:pt idx="3">
                  <c:v>83.7</c:v>
                </c:pt>
                <c:pt idx="4">
                  <c:v>86.7</c:v>
                </c:pt>
              </c:numCache>
            </c:numRef>
          </c:val>
          <c:extLst>
            <c:ext xmlns:c16="http://schemas.microsoft.com/office/drawing/2014/chart" uri="{C3380CC4-5D6E-409C-BE32-E72D297353CC}">
              <c16:uniqueId val="{00000000-0F55-4E63-A6D8-086ED90195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86.6</c:v>
                </c:pt>
                <c:pt idx="3">
                  <c:v>86.2</c:v>
                </c:pt>
                <c:pt idx="4">
                  <c:v>85.2</c:v>
                </c:pt>
              </c:numCache>
            </c:numRef>
          </c:val>
          <c:smooth val="0"/>
          <c:extLst>
            <c:ext xmlns:c16="http://schemas.microsoft.com/office/drawing/2014/chart" uri="{C3380CC4-5D6E-409C-BE32-E72D297353CC}">
              <c16:uniqueId val="{00000001-0F55-4E63-A6D8-086ED90195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102.1</c:v>
                </c:pt>
                <c:pt idx="3">
                  <c:v>88.6</c:v>
                </c:pt>
                <c:pt idx="4">
                  <c:v>90.9</c:v>
                </c:pt>
              </c:numCache>
            </c:numRef>
          </c:val>
          <c:extLst>
            <c:ext xmlns:c16="http://schemas.microsoft.com/office/drawing/2014/chart" uri="{C3380CC4-5D6E-409C-BE32-E72D297353CC}">
              <c16:uniqueId val="{00000000-A229-437A-9676-D5138A2F3E5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104.8</c:v>
                </c:pt>
                <c:pt idx="3">
                  <c:v>95.8</c:v>
                </c:pt>
                <c:pt idx="4">
                  <c:v>92.8</c:v>
                </c:pt>
              </c:numCache>
            </c:numRef>
          </c:val>
          <c:smooth val="0"/>
          <c:extLst>
            <c:ext xmlns:c16="http://schemas.microsoft.com/office/drawing/2014/chart" uri="{C3380CC4-5D6E-409C-BE32-E72D297353CC}">
              <c16:uniqueId val="{00000001-A229-437A-9676-D5138A2F3E5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10.6</c:v>
                </c:pt>
                <c:pt idx="3">
                  <c:v>24.4</c:v>
                </c:pt>
                <c:pt idx="4">
                  <c:v>34.9</c:v>
                </c:pt>
              </c:numCache>
            </c:numRef>
          </c:val>
          <c:extLst>
            <c:ext xmlns:c16="http://schemas.microsoft.com/office/drawing/2014/chart" uri="{C3380CC4-5D6E-409C-BE32-E72D297353CC}">
              <c16:uniqueId val="{00000000-C441-4196-9AD6-B9442358D2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56.1</c:v>
                </c:pt>
                <c:pt idx="3">
                  <c:v>57.5</c:v>
                </c:pt>
                <c:pt idx="4">
                  <c:v>59.3</c:v>
                </c:pt>
              </c:numCache>
            </c:numRef>
          </c:val>
          <c:smooth val="0"/>
          <c:extLst>
            <c:ext xmlns:c16="http://schemas.microsoft.com/office/drawing/2014/chart" uri="{C3380CC4-5D6E-409C-BE32-E72D297353CC}">
              <c16:uniqueId val="{00000001-C441-4196-9AD6-B9442358D2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17.2</c:v>
                </c:pt>
                <c:pt idx="3">
                  <c:v>36</c:v>
                </c:pt>
                <c:pt idx="4">
                  <c:v>50.1</c:v>
                </c:pt>
              </c:numCache>
            </c:numRef>
          </c:val>
          <c:extLst>
            <c:ext xmlns:c16="http://schemas.microsoft.com/office/drawing/2014/chart" uri="{C3380CC4-5D6E-409C-BE32-E72D297353CC}">
              <c16:uniqueId val="{00000000-A1AC-4CD6-8F57-C3B384B7795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69.7</c:v>
                </c:pt>
                <c:pt idx="3">
                  <c:v>70.400000000000006</c:v>
                </c:pt>
                <c:pt idx="4">
                  <c:v>71.900000000000006</c:v>
                </c:pt>
              </c:numCache>
            </c:numRef>
          </c:val>
          <c:smooth val="0"/>
          <c:extLst>
            <c:ext xmlns:c16="http://schemas.microsoft.com/office/drawing/2014/chart" uri="{C3380CC4-5D6E-409C-BE32-E72D297353CC}">
              <c16:uniqueId val="{00000001-A1AC-4CD6-8F57-C3B384B7795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15662273</c:v>
                </c:pt>
                <c:pt idx="3">
                  <c:v>16312300</c:v>
                </c:pt>
                <c:pt idx="4">
                  <c:v>17602184</c:v>
                </c:pt>
              </c:numCache>
            </c:numRef>
          </c:val>
          <c:extLst>
            <c:ext xmlns:c16="http://schemas.microsoft.com/office/drawing/2014/chart" uri="{C3380CC4-5D6E-409C-BE32-E72D297353CC}">
              <c16:uniqueId val="{00000000-112C-4114-87E9-A08AB1AA537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49693831</c:v>
                </c:pt>
                <c:pt idx="3">
                  <c:v>50513249</c:v>
                </c:pt>
                <c:pt idx="4">
                  <c:v>51975936</c:v>
                </c:pt>
              </c:numCache>
            </c:numRef>
          </c:val>
          <c:smooth val="0"/>
          <c:extLst>
            <c:ext xmlns:c16="http://schemas.microsoft.com/office/drawing/2014/chart" uri="{C3380CC4-5D6E-409C-BE32-E72D297353CC}">
              <c16:uniqueId val="{00000001-112C-4114-87E9-A08AB1AA537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21.4</c:v>
                </c:pt>
                <c:pt idx="3">
                  <c:v>27.1</c:v>
                </c:pt>
                <c:pt idx="4">
                  <c:v>29.9</c:v>
                </c:pt>
              </c:numCache>
            </c:numRef>
          </c:val>
          <c:extLst>
            <c:ext xmlns:c16="http://schemas.microsoft.com/office/drawing/2014/chart" uri="{C3380CC4-5D6E-409C-BE32-E72D297353CC}">
              <c16:uniqueId val="{00000000-2A16-4148-B956-D751920A9C8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24.4</c:v>
                </c:pt>
                <c:pt idx="3">
                  <c:v>25.7</c:v>
                </c:pt>
                <c:pt idx="4">
                  <c:v>25.9</c:v>
                </c:pt>
              </c:numCache>
            </c:numRef>
          </c:val>
          <c:smooth val="0"/>
          <c:extLst>
            <c:ext xmlns:c16="http://schemas.microsoft.com/office/drawing/2014/chart" uri="{C3380CC4-5D6E-409C-BE32-E72D297353CC}">
              <c16:uniqueId val="{00000001-2A16-4148-B956-D751920A9C8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47.3</c:v>
                </c:pt>
                <c:pt idx="3">
                  <c:v>51.9</c:v>
                </c:pt>
                <c:pt idx="4">
                  <c:v>50.7</c:v>
                </c:pt>
              </c:numCache>
            </c:numRef>
          </c:val>
          <c:extLst>
            <c:ext xmlns:c16="http://schemas.microsoft.com/office/drawing/2014/chart" uri="{C3380CC4-5D6E-409C-BE32-E72D297353CC}">
              <c16:uniqueId val="{00000000-3555-4A9A-AC50-5006A6CE9B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55.7</c:v>
                </c:pt>
                <c:pt idx="3">
                  <c:v>57.2</c:v>
                </c:pt>
                <c:pt idx="4">
                  <c:v>58.7</c:v>
                </c:pt>
              </c:numCache>
            </c:numRef>
          </c:val>
          <c:smooth val="0"/>
          <c:extLst>
            <c:ext xmlns:c16="http://schemas.microsoft.com/office/drawing/2014/chart" uri="{C3380CC4-5D6E-409C-BE32-E72D297353CC}">
              <c16:uniqueId val="{00000001-3555-4A9A-AC50-5006A6CE9B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0" zoomScaleNormal="11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多摩北部医療センター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337</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337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31257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337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337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187</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188</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102.1</v>
      </c>
      <c r="AU33" s="70"/>
      <c r="AV33" s="70"/>
      <c r="AW33" s="70"/>
      <c r="AX33" s="70"/>
      <c r="AY33" s="70"/>
      <c r="AZ33" s="70"/>
      <c r="BA33" s="70"/>
      <c r="BB33" s="70"/>
      <c r="BC33" s="70"/>
      <c r="BD33" s="70"/>
      <c r="BE33" s="70"/>
      <c r="BF33" s="70"/>
      <c r="BG33" s="70"/>
      <c r="BH33" s="71"/>
      <c r="BI33" s="69">
        <f>データ!AL7</f>
        <v>88.6</v>
      </c>
      <c r="BJ33" s="70"/>
      <c r="BK33" s="70"/>
      <c r="BL33" s="70"/>
      <c r="BM33" s="70"/>
      <c r="BN33" s="70"/>
      <c r="BO33" s="70"/>
      <c r="BP33" s="70"/>
      <c r="BQ33" s="70"/>
      <c r="BR33" s="70"/>
      <c r="BS33" s="70"/>
      <c r="BT33" s="70"/>
      <c r="BU33" s="70"/>
      <c r="BV33" s="70"/>
      <c r="BW33" s="71"/>
      <c r="BX33" s="69">
        <f>データ!AM7</f>
        <v>90.9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84.5</v>
      </c>
      <c r="EI33" s="70"/>
      <c r="EJ33" s="70"/>
      <c r="EK33" s="70"/>
      <c r="EL33" s="70"/>
      <c r="EM33" s="70"/>
      <c r="EN33" s="70"/>
      <c r="EO33" s="70"/>
      <c r="EP33" s="70"/>
      <c r="EQ33" s="70"/>
      <c r="ER33" s="70"/>
      <c r="ES33" s="70"/>
      <c r="ET33" s="70"/>
      <c r="EU33" s="70"/>
      <c r="EV33" s="71"/>
      <c r="EW33" s="69">
        <f>データ!AW7</f>
        <v>83.7</v>
      </c>
      <c r="EX33" s="70"/>
      <c r="EY33" s="70"/>
      <c r="EZ33" s="70"/>
      <c r="FA33" s="70"/>
      <c r="FB33" s="70"/>
      <c r="FC33" s="70"/>
      <c r="FD33" s="70"/>
      <c r="FE33" s="70"/>
      <c r="FF33" s="70"/>
      <c r="FG33" s="70"/>
      <c r="FH33" s="70"/>
      <c r="FI33" s="70"/>
      <c r="FJ33" s="70"/>
      <c r="FK33" s="71"/>
      <c r="FL33" s="69">
        <f>データ!AX7</f>
        <v>86.7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78.2</v>
      </c>
      <c r="HW33" s="70"/>
      <c r="HX33" s="70"/>
      <c r="HY33" s="70"/>
      <c r="HZ33" s="70"/>
      <c r="IA33" s="70"/>
      <c r="IB33" s="70"/>
      <c r="IC33" s="70"/>
      <c r="ID33" s="70"/>
      <c r="IE33" s="70"/>
      <c r="IF33" s="70"/>
      <c r="IG33" s="70"/>
      <c r="IH33" s="70"/>
      <c r="II33" s="70"/>
      <c r="IJ33" s="71"/>
      <c r="IK33" s="69">
        <f>データ!BH7</f>
        <v>76.400000000000006</v>
      </c>
      <c r="IL33" s="70"/>
      <c r="IM33" s="70"/>
      <c r="IN33" s="70"/>
      <c r="IO33" s="70"/>
      <c r="IP33" s="70"/>
      <c r="IQ33" s="70"/>
      <c r="IR33" s="70"/>
      <c r="IS33" s="70"/>
      <c r="IT33" s="70"/>
      <c r="IU33" s="70"/>
      <c r="IV33" s="70"/>
      <c r="IW33" s="70"/>
      <c r="IX33" s="70"/>
      <c r="IY33" s="71"/>
      <c r="IZ33" s="69">
        <f>データ!BI7</f>
        <v>81.099999999999994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63.4</v>
      </c>
      <c r="LK33" s="70"/>
      <c r="LL33" s="70"/>
      <c r="LM33" s="70"/>
      <c r="LN33" s="70"/>
      <c r="LO33" s="70"/>
      <c r="LP33" s="70"/>
      <c r="LQ33" s="70"/>
      <c r="LR33" s="70"/>
      <c r="LS33" s="70"/>
      <c r="LT33" s="70"/>
      <c r="LU33" s="70"/>
      <c r="LV33" s="70"/>
      <c r="LW33" s="70"/>
      <c r="LX33" s="71"/>
      <c r="LY33" s="69">
        <f>データ!BS7</f>
        <v>65.599999999999994</v>
      </c>
      <c r="LZ33" s="70"/>
      <c r="MA33" s="70"/>
      <c r="MB33" s="70"/>
      <c r="MC33" s="70"/>
      <c r="MD33" s="70"/>
      <c r="ME33" s="70"/>
      <c r="MF33" s="70"/>
      <c r="MG33" s="70"/>
      <c r="MH33" s="70"/>
      <c r="MI33" s="70"/>
      <c r="MJ33" s="70"/>
      <c r="MK33" s="70"/>
      <c r="ML33" s="70"/>
      <c r="MM33" s="71"/>
      <c r="MN33" s="69">
        <f>データ!BT7</f>
        <v>73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67308</v>
      </c>
      <c r="AU55" s="67"/>
      <c r="AV55" s="67"/>
      <c r="AW55" s="67"/>
      <c r="AX55" s="67"/>
      <c r="AY55" s="67"/>
      <c r="AZ55" s="67"/>
      <c r="BA55" s="67"/>
      <c r="BB55" s="67"/>
      <c r="BC55" s="67"/>
      <c r="BD55" s="67"/>
      <c r="BE55" s="67"/>
      <c r="BF55" s="67"/>
      <c r="BG55" s="67"/>
      <c r="BH55" s="68"/>
      <c r="BI55" s="66">
        <f>データ!CD7</f>
        <v>67468</v>
      </c>
      <c r="BJ55" s="67"/>
      <c r="BK55" s="67"/>
      <c r="BL55" s="67"/>
      <c r="BM55" s="67"/>
      <c r="BN55" s="67"/>
      <c r="BO55" s="67"/>
      <c r="BP55" s="67"/>
      <c r="BQ55" s="67"/>
      <c r="BR55" s="67"/>
      <c r="BS55" s="67"/>
      <c r="BT55" s="67"/>
      <c r="BU55" s="67"/>
      <c r="BV55" s="67"/>
      <c r="BW55" s="68"/>
      <c r="BX55" s="66">
        <f>データ!CE7</f>
        <v>70730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20956</v>
      </c>
      <c r="EI55" s="67"/>
      <c r="EJ55" s="67"/>
      <c r="EK55" s="67"/>
      <c r="EL55" s="67"/>
      <c r="EM55" s="67"/>
      <c r="EN55" s="67"/>
      <c r="EO55" s="67"/>
      <c r="EP55" s="67"/>
      <c r="EQ55" s="67"/>
      <c r="ER55" s="67"/>
      <c r="ES55" s="67"/>
      <c r="ET55" s="67"/>
      <c r="EU55" s="67"/>
      <c r="EV55" s="68"/>
      <c r="EW55" s="66">
        <f>データ!CO7</f>
        <v>23136</v>
      </c>
      <c r="EX55" s="67"/>
      <c r="EY55" s="67"/>
      <c r="EZ55" s="67"/>
      <c r="FA55" s="67"/>
      <c r="FB55" s="67"/>
      <c r="FC55" s="67"/>
      <c r="FD55" s="67"/>
      <c r="FE55" s="67"/>
      <c r="FF55" s="67"/>
      <c r="FG55" s="67"/>
      <c r="FH55" s="67"/>
      <c r="FI55" s="67"/>
      <c r="FJ55" s="67"/>
      <c r="FK55" s="68"/>
      <c r="FL55" s="66">
        <f>データ!CP7</f>
        <v>24862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47.3</v>
      </c>
      <c r="HW55" s="70"/>
      <c r="HX55" s="70"/>
      <c r="HY55" s="70"/>
      <c r="HZ55" s="70"/>
      <c r="IA55" s="70"/>
      <c r="IB55" s="70"/>
      <c r="IC55" s="70"/>
      <c r="ID55" s="70"/>
      <c r="IE55" s="70"/>
      <c r="IF55" s="70"/>
      <c r="IG55" s="70"/>
      <c r="IH55" s="70"/>
      <c r="II55" s="70"/>
      <c r="IJ55" s="71"/>
      <c r="IK55" s="69">
        <f>データ!CZ7</f>
        <v>51.9</v>
      </c>
      <c r="IL55" s="70"/>
      <c r="IM55" s="70"/>
      <c r="IN55" s="70"/>
      <c r="IO55" s="70"/>
      <c r="IP55" s="70"/>
      <c r="IQ55" s="70"/>
      <c r="IR55" s="70"/>
      <c r="IS55" s="70"/>
      <c r="IT55" s="70"/>
      <c r="IU55" s="70"/>
      <c r="IV55" s="70"/>
      <c r="IW55" s="70"/>
      <c r="IX55" s="70"/>
      <c r="IY55" s="71"/>
      <c r="IZ55" s="69">
        <f>データ!DA7</f>
        <v>50.7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21.4</v>
      </c>
      <c r="LK55" s="70"/>
      <c r="LL55" s="70"/>
      <c r="LM55" s="70"/>
      <c r="LN55" s="70"/>
      <c r="LO55" s="70"/>
      <c r="LP55" s="70"/>
      <c r="LQ55" s="70"/>
      <c r="LR55" s="70"/>
      <c r="LS55" s="70"/>
      <c r="LT55" s="70"/>
      <c r="LU55" s="70"/>
      <c r="LV55" s="70"/>
      <c r="LW55" s="70"/>
      <c r="LX55" s="71"/>
      <c r="LY55" s="69">
        <f>データ!DK7</f>
        <v>27.1</v>
      </c>
      <c r="LZ55" s="70"/>
      <c r="MA55" s="70"/>
      <c r="MB55" s="70"/>
      <c r="MC55" s="70"/>
      <c r="MD55" s="70"/>
      <c r="ME55" s="70"/>
      <c r="MF55" s="70"/>
      <c r="MG55" s="70"/>
      <c r="MH55" s="70"/>
      <c r="MI55" s="70"/>
      <c r="MJ55" s="70"/>
      <c r="MK55" s="70"/>
      <c r="ML55" s="70"/>
      <c r="MM55" s="71"/>
      <c r="MN55" s="69">
        <f>データ!DL7</f>
        <v>29.9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11.3</v>
      </c>
      <c r="BJ79" s="70"/>
      <c r="BK79" s="70"/>
      <c r="BL79" s="70"/>
      <c r="BM79" s="70"/>
      <c r="BN79" s="70"/>
      <c r="BO79" s="70"/>
      <c r="BP79" s="70"/>
      <c r="BQ79" s="70"/>
      <c r="BR79" s="70"/>
      <c r="BS79" s="70"/>
      <c r="BT79" s="70"/>
      <c r="BU79" s="70"/>
      <c r="BV79" s="70"/>
      <c r="BW79" s="71"/>
      <c r="BX79" s="69">
        <f>データ!DW7</f>
        <v>18.899999999999999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10.6</v>
      </c>
      <c r="EL79" s="70"/>
      <c r="EM79" s="70"/>
      <c r="EN79" s="70"/>
      <c r="EO79" s="70"/>
      <c r="EP79" s="70"/>
      <c r="EQ79" s="70"/>
      <c r="ER79" s="70"/>
      <c r="ES79" s="70"/>
      <c r="ET79" s="70"/>
      <c r="EU79" s="70"/>
      <c r="EV79" s="70"/>
      <c r="EW79" s="70"/>
      <c r="EX79" s="70"/>
      <c r="EY79" s="71"/>
      <c r="EZ79" s="69">
        <f>データ!EG7</f>
        <v>24.4</v>
      </c>
      <c r="FA79" s="70"/>
      <c r="FB79" s="70"/>
      <c r="FC79" s="70"/>
      <c r="FD79" s="70"/>
      <c r="FE79" s="70"/>
      <c r="FF79" s="70"/>
      <c r="FG79" s="70"/>
      <c r="FH79" s="70"/>
      <c r="FI79" s="70"/>
      <c r="FJ79" s="70"/>
      <c r="FK79" s="70"/>
      <c r="FL79" s="70"/>
      <c r="FM79" s="70"/>
      <c r="FN79" s="71"/>
      <c r="FO79" s="69">
        <f>データ!EH7</f>
        <v>34.9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17.2</v>
      </c>
      <c r="HY79" s="70"/>
      <c r="HZ79" s="70"/>
      <c r="IA79" s="70"/>
      <c r="IB79" s="70"/>
      <c r="IC79" s="70"/>
      <c r="ID79" s="70"/>
      <c r="IE79" s="70"/>
      <c r="IF79" s="70"/>
      <c r="IG79" s="70"/>
      <c r="IH79" s="70"/>
      <c r="II79" s="70"/>
      <c r="IJ79" s="70"/>
      <c r="IK79" s="70"/>
      <c r="IL79" s="71"/>
      <c r="IM79" s="69">
        <f>データ!ER7</f>
        <v>36</v>
      </c>
      <c r="IN79" s="70"/>
      <c r="IO79" s="70"/>
      <c r="IP79" s="70"/>
      <c r="IQ79" s="70"/>
      <c r="IR79" s="70"/>
      <c r="IS79" s="70"/>
      <c r="IT79" s="70"/>
      <c r="IU79" s="70"/>
      <c r="IV79" s="70"/>
      <c r="IW79" s="70"/>
      <c r="IX79" s="70"/>
      <c r="IY79" s="70"/>
      <c r="IZ79" s="70"/>
      <c r="JA79" s="71"/>
      <c r="JB79" s="69">
        <f>データ!ES7</f>
        <v>50.1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15662273</v>
      </c>
      <c r="LL79" s="67"/>
      <c r="LM79" s="67"/>
      <c r="LN79" s="67"/>
      <c r="LO79" s="67"/>
      <c r="LP79" s="67"/>
      <c r="LQ79" s="67"/>
      <c r="LR79" s="67"/>
      <c r="LS79" s="67"/>
      <c r="LT79" s="67"/>
      <c r="LU79" s="67"/>
      <c r="LV79" s="67"/>
      <c r="LW79" s="67"/>
      <c r="LX79" s="67"/>
      <c r="LY79" s="68"/>
      <c r="LZ79" s="66">
        <f>データ!FC7</f>
        <v>16312300</v>
      </c>
      <c r="MA79" s="67"/>
      <c r="MB79" s="67"/>
      <c r="MC79" s="67"/>
      <c r="MD79" s="67"/>
      <c r="ME79" s="67"/>
      <c r="MF79" s="67"/>
      <c r="MG79" s="67"/>
      <c r="MH79" s="67"/>
      <c r="MI79" s="67"/>
      <c r="MJ79" s="67"/>
      <c r="MK79" s="67"/>
      <c r="ML79" s="67"/>
      <c r="MM79" s="67"/>
      <c r="MN79" s="68"/>
      <c r="MO79" s="66">
        <f>データ!FD7</f>
        <v>17602184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OQMV2EjZYN38z/Txqwv6UuoCKAI94DEnhRbQCY4rL3dDI7wHrlxTljjoNMmX5OW35LDJnDAd/Dx0BwJEpOPCg==" saltValue="C7U/aY24TklM1vD0imqCx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160</v>
      </c>
      <c r="BQ5" s="49" t="s">
        <v>149</v>
      </c>
      <c r="BR5" s="49" t="s">
        <v>150</v>
      </c>
      <c r="BS5" s="49" t="s">
        <v>151</v>
      </c>
      <c r="BT5" s="49" t="s">
        <v>161</v>
      </c>
      <c r="BU5" s="49" t="s">
        <v>153</v>
      </c>
      <c r="BV5" s="49" t="s">
        <v>154</v>
      </c>
      <c r="BW5" s="49" t="s">
        <v>155</v>
      </c>
      <c r="BX5" s="49" t="s">
        <v>156</v>
      </c>
      <c r="BY5" s="49" t="s">
        <v>157</v>
      </c>
      <c r="BZ5" s="49" t="s">
        <v>158</v>
      </c>
      <c r="CA5" s="49" t="s">
        <v>162</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163</v>
      </c>
      <c r="CY5" s="49" t="s">
        <v>150</v>
      </c>
      <c r="CZ5" s="49" t="s">
        <v>151</v>
      </c>
      <c r="DA5" s="49" t="s">
        <v>152</v>
      </c>
      <c r="DB5" s="49" t="s">
        <v>153</v>
      </c>
      <c r="DC5" s="49" t="s">
        <v>154</v>
      </c>
      <c r="DD5" s="49" t="s">
        <v>155</v>
      </c>
      <c r="DE5" s="49" t="s">
        <v>156</v>
      </c>
      <c r="DF5" s="49" t="s">
        <v>157</v>
      </c>
      <c r="DG5" s="49" t="s">
        <v>158</v>
      </c>
      <c r="DH5" s="49" t="s">
        <v>160</v>
      </c>
      <c r="DI5" s="49" t="s">
        <v>149</v>
      </c>
      <c r="DJ5" s="49" t="s">
        <v>150</v>
      </c>
      <c r="DK5" s="49" t="s">
        <v>151</v>
      </c>
      <c r="DL5" s="49" t="s">
        <v>152</v>
      </c>
      <c r="DM5" s="49" t="s">
        <v>153</v>
      </c>
      <c r="DN5" s="49" t="s">
        <v>154</v>
      </c>
      <c r="DO5" s="49" t="s">
        <v>155</v>
      </c>
      <c r="DP5" s="49" t="s">
        <v>156</v>
      </c>
      <c r="DQ5" s="49" t="s">
        <v>157</v>
      </c>
      <c r="DR5" s="49" t="s">
        <v>158</v>
      </c>
      <c r="DS5" s="49" t="s">
        <v>148</v>
      </c>
      <c r="DT5" s="49" t="s">
        <v>163</v>
      </c>
      <c r="DU5" s="49" t="s">
        <v>159</v>
      </c>
      <c r="DV5" s="49" t="s">
        <v>151</v>
      </c>
      <c r="DW5" s="49" t="s">
        <v>152</v>
      </c>
      <c r="DX5" s="49" t="s">
        <v>153</v>
      </c>
      <c r="DY5" s="49" t="s">
        <v>154</v>
      </c>
      <c r="DZ5" s="49" t="s">
        <v>155</v>
      </c>
      <c r="EA5" s="49" t="s">
        <v>156</v>
      </c>
      <c r="EB5" s="49" t="s">
        <v>157</v>
      </c>
      <c r="EC5" s="49" t="s">
        <v>158</v>
      </c>
      <c r="ED5" s="49" t="s">
        <v>148</v>
      </c>
      <c r="EE5" s="49" t="s">
        <v>163</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164</v>
      </c>
      <c r="EZ5" s="49" t="s">
        <v>162</v>
      </c>
      <c r="FA5" s="49" t="s">
        <v>149</v>
      </c>
      <c r="FB5" s="49" t="s">
        <v>165</v>
      </c>
      <c r="FC5" s="49" t="s">
        <v>151</v>
      </c>
      <c r="FD5" s="49" t="s">
        <v>152</v>
      </c>
      <c r="FE5" s="49" t="s">
        <v>153</v>
      </c>
      <c r="FF5" s="49" t="s">
        <v>154</v>
      </c>
      <c r="FG5" s="49" t="s">
        <v>155</v>
      </c>
      <c r="FH5" s="49" t="s">
        <v>156</v>
      </c>
      <c r="FI5" s="49" t="s">
        <v>157</v>
      </c>
      <c r="FJ5" s="49" t="s">
        <v>158</v>
      </c>
    </row>
    <row r="6" spans="1:166" s="54" customFormat="1" x14ac:dyDescent="0.2">
      <c r="A6" s="35" t="s">
        <v>166</v>
      </c>
      <c r="B6" s="50">
        <f>B8</f>
        <v>2024</v>
      </c>
      <c r="C6" s="50">
        <f t="shared" ref="C6:M6" si="2">C8</f>
        <v>137510</v>
      </c>
      <c r="D6" s="50">
        <f t="shared" si="2"/>
        <v>46</v>
      </c>
      <c r="E6" s="50">
        <f t="shared" si="2"/>
        <v>6</v>
      </c>
      <c r="F6" s="50">
        <f t="shared" si="2"/>
        <v>0</v>
      </c>
      <c r="G6" s="50">
        <f t="shared" si="2"/>
        <v>9</v>
      </c>
      <c r="H6" s="153" t="str">
        <f>IF(H8&lt;&gt;I8,H8,"")&amp;IF(I8&lt;&gt;J8,I8,"")&amp;"　"&amp;J8</f>
        <v>東京都地方独立行政法人東京都立病院機構　多摩北部医療センター</v>
      </c>
      <c r="I6" s="154"/>
      <c r="J6" s="155"/>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透 訓 ガ</v>
      </c>
      <c r="T6" s="50" t="str">
        <f t="shared" si="3"/>
        <v>救 臨 災 地 輪</v>
      </c>
      <c r="U6" s="51" t="str">
        <f>U8</f>
        <v>-</v>
      </c>
      <c r="V6" s="51">
        <f>V8</f>
        <v>31257</v>
      </c>
      <c r="W6" s="50" t="str">
        <f>W8</f>
        <v>非該当</v>
      </c>
      <c r="X6" s="50" t="str">
        <f t="shared" ref="X6" si="4">X8</f>
        <v>非該当</v>
      </c>
      <c r="Y6" s="50" t="str">
        <f t="shared" si="3"/>
        <v>７：１</v>
      </c>
      <c r="Z6" s="51">
        <f t="shared" si="3"/>
        <v>337</v>
      </c>
      <c r="AA6" s="51" t="str">
        <f t="shared" si="3"/>
        <v>-</v>
      </c>
      <c r="AB6" s="51" t="str">
        <f t="shared" si="3"/>
        <v>-</v>
      </c>
      <c r="AC6" s="51" t="str">
        <f t="shared" si="3"/>
        <v>-</v>
      </c>
      <c r="AD6" s="51" t="str">
        <f t="shared" si="3"/>
        <v>-</v>
      </c>
      <c r="AE6" s="51">
        <f t="shared" si="3"/>
        <v>337</v>
      </c>
      <c r="AF6" s="51">
        <f t="shared" si="3"/>
        <v>337</v>
      </c>
      <c r="AG6" s="51" t="str">
        <f t="shared" si="3"/>
        <v>-</v>
      </c>
      <c r="AH6" s="51">
        <f t="shared" si="3"/>
        <v>337</v>
      </c>
      <c r="AI6" s="52" t="e">
        <f>IF(AI8="-",NA(),AI8)</f>
        <v>#N/A</v>
      </c>
      <c r="AJ6" s="52" t="e">
        <f t="shared" ref="AJ6:AR6" si="5">IF(AJ8="-",NA(),AJ8)</f>
        <v>#N/A</v>
      </c>
      <c r="AK6" s="52">
        <f t="shared" si="5"/>
        <v>102.1</v>
      </c>
      <c r="AL6" s="52">
        <f t="shared" si="5"/>
        <v>88.6</v>
      </c>
      <c r="AM6" s="52">
        <f t="shared" si="5"/>
        <v>90.9</v>
      </c>
      <c r="AN6" s="52" t="e">
        <f t="shared" si="5"/>
        <v>#N/A</v>
      </c>
      <c r="AO6" s="52" t="e">
        <f t="shared" si="5"/>
        <v>#N/A</v>
      </c>
      <c r="AP6" s="52">
        <f t="shared" si="5"/>
        <v>104.8</v>
      </c>
      <c r="AQ6" s="52">
        <f t="shared" si="5"/>
        <v>95.8</v>
      </c>
      <c r="AR6" s="52">
        <f t="shared" si="5"/>
        <v>92.8</v>
      </c>
      <c r="AS6" s="52" t="str">
        <f>IF(AS8="-","【-】","【"&amp;SUBSTITUTE(TEXT(AS8,"#,##0.0"),"-","△")&amp;"】")</f>
        <v>【93.7】</v>
      </c>
      <c r="AT6" s="52" t="e">
        <f>IF(AT8="-",NA(),AT8)</f>
        <v>#N/A</v>
      </c>
      <c r="AU6" s="52" t="e">
        <f t="shared" ref="AU6:BC6" si="6">IF(AU8="-",NA(),AU8)</f>
        <v>#N/A</v>
      </c>
      <c r="AV6" s="52">
        <f t="shared" si="6"/>
        <v>84.5</v>
      </c>
      <c r="AW6" s="52">
        <f t="shared" si="6"/>
        <v>83.7</v>
      </c>
      <c r="AX6" s="52">
        <f t="shared" si="6"/>
        <v>86.7</v>
      </c>
      <c r="AY6" s="52" t="e">
        <f t="shared" si="6"/>
        <v>#N/A</v>
      </c>
      <c r="AZ6" s="52" t="e">
        <f t="shared" si="6"/>
        <v>#N/A</v>
      </c>
      <c r="BA6" s="52">
        <f t="shared" si="6"/>
        <v>86.6</v>
      </c>
      <c r="BB6" s="52">
        <f t="shared" si="6"/>
        <v>86.2</v>
      </c>
      <c r="BC6" s="52">
        <f t="shared" si="6"/>
        <v>85.2</v>
      </c>
      <c r="BD6" s="52" t="str">
        <f>IF(BD8="-","【-】","【"&amp;SUBSTITUTE(TEXT(BD8,"#,##0.0"),"-","△")&amp;"】")</f>
        <v>【85.2】</v>
      </c>
      <c r="BE6" s="52" t="e">
        <f>IF(BE8="-",NA(),BE8)</f>
        <v>#N/A</v>
      </c>
      <c r="BF6" s="52" t="e">
        <f t="shared" ref="BF6:BN6" si="7">IF(BF8="-",NA(),BF8)</f>
        <v>#N/A</v>
      </c>
      <c r="BG6" s="52">
        <f t="shared" si="7"/>
        <v>78.2</v>
      </c>
      <c r="BH6" s="52">
        <f t="shared" si="7"/>
        <v>76.400000000000006</v>
      </c>
      <c r="BI6" s="52">
        <f t="shared" si="7"/>
        <v>81.099999999999994</v>
      </c>
      <c r="BJ6" s="52" t="e">
        <f t="shared" si="7"/>
        <v>#N/A</v>
      </c>
      <c r="BK6" s="52" t="e">
        <f t="shared" si="7"/>
        <v>#N/A</v>
      </c>
      <c r="BL6" s="52">
        <f t="shared" si="7"/>
        <v>84</v>
      </c>
      <c r="BM6" s="52">
        <f t="shared" si="7"/>
        <v>83.4</v>
      </c>
      <c r="BN6" s="52">
        <f t="shared" si="7"/>
        <v>82.4</v>
      </c>
      <c r="BO6" s="52" t="str">
        <f>IF(BO8="-","【-】","【"&amp;SUBSTITUTE(TEXT(BO8,"#,##0.0"),"-","△")&amp;"】")</f>
        <v>【82.6】</v>
      </c>
      <c r="BP6" s="52" t="e">
        <f>IF(BP8="-",NA(),BP8)</f>
        <v>#N/A</v>
      </c>
      <c r="BQ6" s="52" t="e">
        <f t="shared" ref="BQ6:BY6" si="8">IF(BQ8="-",NA(),BQ8)</f>
        <v>#N/A</v>
      </c>
      <c r="BR6" s="52">
        <f t="shared" si="8"/>
        <v>63.4</v>
      </c>
      <c r="BS6" s="52">
        <f t="shared" si="8"/>
        <v>65.599999999999994</v>
      </c>
      <c r="BT6" s="52">
        <f t="shared" si="8"/>
        <v>73</v>
      </c>
      <c r="BU6" s="52" t="e">
        <f t="shared" si="8"/>
        <v>#N/A</v>
      </c>
      <c r="BV6" s="52" t="e">
        <f t="shared" si="8"/>
        <v>#N/A</v>
      </c>
      <c r="BW6" s="52">
        <f t="shared" si="8"/>
        <v>66.599999999999994</v>
      </c>
      <c r="BX6" s="52">
        <f t="shared" si="8"/>
        <v>68</v>
      </c>
      <c r="BY6" s="52">
        <f t="shared" si="8"/>
        <v>70</v>
      </c>
      <c r="BZ6" s="52" t="str">
        <f>IF(BZ8="-","【-】","【"&amp;SUBSTITUTE(TEXT(BZ8,"#,##0.0"),"-","△")&amp;"】")</f>
        <v>【70.7】</v>
      </c>
      <c r="CA6" s="53" t="e">
        <f>IF(CA8="-",NA(),CA8)</f>
        <v>#N/A</v>
      </c>
      <c r="CB6" s="53" t="e">
        <f t="shared" ref="CB6:CJ6" si="9">IF(CB8="-",NA(),CB8)</f>
        <v>#N/A</v>
      </c>
      <c r="CC6" s="53">
        <f t="shared" si="9"/>
        <v>67308</v>
      </c>
      <c r="CD6" s="53">
        <f t="shared" si="9"/>
        <v>67468</v>
      </c>
      <c r="CE6" s="53">
        <f t="shared" si="9"/>
        <v>70730</v>
      </c>
      <c r="CF6" s="53" t="e">
        <f t="shared" si="9"/>
        <v>#N/A</v>
      </c>
      <c r="CG6" s="53" t="e">
        <f t="shared" si="9"/>
        <v>#N/A</v>
      </c>
      <c r="CH6" s="53">
        <f t="shared" si="9"/>
        <v>62697</v>
      </c>
      <c r="CI6" s="53">
        <f t="shared" si="9"/>
        <v>62059</v>
      </c>
      <c r="CJ6" s="53">
        <f t="shared" si="9"/>
        <v>63076</v>
      </c>
      <c r="CK6" s="52" t="str">
        <f>IF(CK8="-","【-】","【"&amp;SUBSTITUTE(TEXT(CK8,"#,##0"),"-","△")&amp;"】")</f>
        <v>【63,608】</v>
      </c>
      <c r="CL6" s="53" t="e">
        <f>IF(CL8="-",NA(),CL8)</f>
        <v>#N/A</v>
      </c>
      <c r="CM6" s="53" t="e">
        <f t="shared" ref="CM6:CU6" si="10">IF(CM8="-",NA(),CM8)</f>
        <v>#N/A</v>
      </c>
      <c r="CN6" s="53">
        <f t="shared" si="10"/>
        <v>20956</v>
      </c>
      <c r="CO6" s="53">
        <f t="shared" si="10"/>
        <v>23136</v>
      </c>
      <c r="CP6" s="53">
        <f t="shared" si="10"/>
        <v>24862</v>
      </c>
      <c r="CQ6" s="53" t="e">
        <f t="shared" si="10"/>
        <v>#N/A</v>
      </c>
      <c r="CR6" s="53" t="e">
        <f t="shared" si="10"/>
        <v>#N/A</v>
      </c>
      <c r="CS6" s="53">
        <f t="shared" si="10"/>
        <v>17279</v>
      </c>
      <c r="CT6" s="53">
        <f t="shared" si="10"/>
        <v>17851</v>
      </c>
      <c r="CU6" s="53">
        <f t="shared" si="10"/>
        <v>18102</v>
      </c>
      <c r="CV6" s="52" t="str">
        <f>IF(CV8="-","【-】","【"&amp;SUBSTITUTE(TEXT(CV8,"#,##0"),"-","△")&amp;"】")</f>
        <v>【18,510】</v>
      </c>
      <c r="CW6" s="52" t="e">
        <f>IF(CW8="-",NA(),CW8)</f>
        <v>#N/A</v>
      </c>
      <c r="CX6" s="52" t="e">
        <f t="shared" ref="CX6:DF6" si="11">IF(CX8="-",NA(),CX8)</f>
        <v>#N/A</v>
      </c>
      <c r="CY6" s="52">
        <f t="shared" si="11"/>
        <v>47.3</v>
      </c>
      <c r="CZ6" s="52">
        <f t="shared" si="11"/>
        <v>51.9</v>
      </c>
      <c r="DA6" s="52">
        <f t="shared" si="11"/>
        <v>50.7</v>
      </c>
      <c r="DB6" s="52" t="e">
        <f t="shared" si="11"/>
        <v>#N/A</v>
      </c>
      <c r="DC6" s="52" t="e">
        <f t="shared" si="11"/>
        <v>#N/A</v>
      </c>
      <c r="DD6" s="52">
        <f t="shared" si="11"/>
        <v>55.7</v>
      </c>
      <c r="DE6" s="52">
        <f t="shared" si="11"/>
        <v>57.2</v>
      </c>
      <c r="DF6" s="52">
        <f t="shared" si="11"/>
        <v>58.7</v>
      </c>
      <c r="DG6" s="52" t="str">
        <f>IF(DG8="-","【-】","【"&amp;SUBSTITUTE(TEXT(DG8,"#,##0.0"),"-","△")&amp;"】")</f>
        <v>【57.7】</v>
      </c>
      <c r="DH6" s="52" t="e">
        <f>IF(DH8="-",NA(),DH8)</f>
        <v>#N/A</v>
      </c>
      <c r="DI6" s="52" t="e">
        <f t="shared" ref="DI6:DQ6" si="12">IF(DI8="-",NA(),DI8)</f>
        <v>#N/A</v>
      </c>
      <c r="DJ6" s="52">
        <f t="shared" si="12"/>
        <v>21.4</v>
      </c>
      <c r="DK6" s="52">
        <f t="shared" si="12"/>
        <v>27.1</v>
      </c>
      <c r="DL6" s="52">
        <f t="shared" si="12"/>
        <v>29.9</v>
      </c>
      <c r="DM6" s="52" t="e">
        <f t="shared" si="12"/>
        <v>#N/A</v>
      </c>
      <c r="DN6" s="52" t="e">
        <f t="shared" si="12"/>
        <v>#N/A</v>
      </c>
      <c r="DO6" s="52">
        <f t="shared" si="12"/>
        <v>24.4</v>
      </c>
      <c r="DP6" s="52">
        <f t="shared" si="12"/>
        <v>25.7</v>
      </c>
      <c r="DQ6" s="52">
        <f t="shared" si="12"/>
        <v>25.9</v>
      </c>
      <c r="DR6" s="52" t="str">
        <f>IF(DR8="-","【-】","【"&amp;SUBSTITUTE(TEXT(DR8,"#,##0.0"),"-","△")&amp;"】")</f>
        <v>【26.7】</v>
      </c>
      <c r="DS6" s="52" t="e">
        <f>IF(DS8="-",NA(),DS8)</f>
        <v>#N/A</v>
      </c>
      <c r="DT6" s="52" t="e">
        <f t="shared" ref="DT6:EB6" si="13">IF(DT8="-",NA(),DT8)</f>
        <v>#N/A</v>
      </c>
      <c r="DU6" s="52">
        <f t="shared" si="13"/>
        <v>0</v>
      </c>
      <c r="DV6" s="52">
        <f t="shared" si="13"/>
        <v>11.3</v>
      </c>
      <c r="DW6" s="52">
        <f t="shared" si="13"/>
        <v>18.899999999999999</v>
      </c>
      <c r="DX6" s="52" t="e">
        <f t="shared" si="13"/>
        <v>#N/A</v>
      </c>
      <c r="DY6" s="52" t="e">
        <f t="shared" si="13"/>
        <v>#N/A</v>
      </c>
      <c r="DZ6" s="52">
        <f t="shared" si="13"/>
        <v>67.8</v>
      </c>
      <c r="EA6" s="52">
        <f t="shared" si="13"/>
        <v>61.8</v>
      </c>
      <c r="EB6" s="52">
        <f t="shared" si="13"/>
        <v>56.5</v>
      </c>
      <c r="EC6" s="52" t="str">
        <f>IF(EC8="-","【-】","【"&amp;SUBSTITUTE(TEXT(EC8,"#,##0.0"),"-","△")&amp;"】")</f>
        <v>【54.3】</v>
      </c>
      <c r="ED6" s="52" t="e">
        <f>IF(ED8="-",NA(),ED8)</f>
        <v>#N/A</v>
      </c>
      <c r="EE6" s="52" t="e">
        <f t="shared" ref="EE6:EM6" si="14">IF(EE8="-",NA(),EE8)</f>
        <v>#N/A</v>
      </c>
      <c r="EF6" s="52">
        <f t="shared" si="14"/>
        <v>10.6</v>
      </c>
      <c r="EG6" s="52">
        <f t="shared" si="14"/>
        <v>24.4</v>
      </c>
      <c r="EH6" s="52">
        <f t="shared" si="14"/>
        <v>34.9</v>
      </c>
      <c r="EI6" s="52" t="e">
        <f t="shared" si="14"/>
        <v>#N/A</v>
      </c>
      <c r="EJ6" s="52" t="e">
        <f t="shared" si="14"/>
        <v>#N/A</v>
      </c>
      <c r="EK6" s="52">
        <f t="shared" si="14"/>
        <v>56.1</v>
      </c>
      <c r="EL6" s="52">
        <f t="shared" si="14"/>
        <v>57.5</v>
      </c>
      <c r="EM6" s="52">
        <f t="shared" si="14"/>
        <v>59.3</v>
      </c>
      <c r="EN6" s="52" t="str">
        <f>IF(EN8="-","【-】","【"&amp;SUBSTITUTE(TEXT(EN8,"#,##0.0"),"-","△")&amp;"】")</f>
        <v>【58.0】</v>
      </c>
      <c r="EO6" s="52" t="e">
        <f>IF(EO8="-",NA(),EO8)</f>
        <v>#N/A</v>
      </c>
      <c r="EP6" s="52" t="e">
        <f t="shared" ref="EP6:EX6" si="15">IF(EP8="-",NA(),EP8)</f>
        <v>#N/A</v>
      </c>
      <c r="EQ6" s="52">
        <f t="shared" si="15"/>
        <v>17.2</v>
      </c>
      <c r="ER6" s="52">
        <f t="shared" si="15"/>
        <v>36</v>
      </c>
      <c r="ES6" s="52">
        <f t="shared" si="15"/>
        <v>50.1</v>
      </c>
      <c r="ET6" s="52" t="e">
        <f t="shared" si="15"/>
        <v>#N/A</v>
      </c>
      <c r="EU6" s="52" t="e">
        <f t="shared" si="15"/>
        <v>#N/A</v>
      </c>
      <c r="EV6" s="52">
        <f t="shared" si="15"/>
        <v>69.7</v>
      </c>
      <c r="EW6" s="52">
        <f t="shared" si="15"/>
        <v>70.400000000000006</v>
      </c>
      <c r="EX6" s="52">
        <f t="shared" si="15"/>
        <v>71.900000000000006</v>
      </c>
      <c r="EY6" s="52" t="str">
        <f>IF(EY8="-","【-】","【"&amp;SUBSTITUTE(TEXT(EY8,"#,##0.0"),"-","△")&amp;"】")</f>
        <v>【70.8】</v>
      </c>
      <c r="EZ6" s="53" t="e">
        <f>IF(EZ8="-",NA(),EZ8)</f>
        <v>#N/A</v>
      </c>
      <c r="FA6" s="53" t="e">
        <f t="shared" ref="FA6:FI6" si="16">IF(FA8="-",NA(),FA8)</f>
        <v>#N/A</v>
      </c>
      <c r="FB6" s="53">
        <f t="shared" si="16"/>
        <v>15662273</v>
      </c>
      <c r="FC6" s="53">
        <f t="shared" si="16"/>
        <v>16312300</v>
      </c>
      <c r="FD6" s="53">
        <f t="shared" si="16"/>
        <v>17602184</v>
      </c>
      <c r="FE6" s="53" t="e">
        <f t="shared" si="16"/>
        <v>#N/A</v>
      </c>
      <c r="FF6" s="53" t="e">
        <f t="shared" si="16"/>
        <v>#N/A</v>
      </c>
      <c r="FG6" s="53">
        <f t="shared" si="16"/>
        <v>49693831</v>
      </c>
      <c r="FH6" s="53">
        <f t="shared" si="16"/>
        <v>50513249</v>
      </c>
      <c r="FI6" s="53">
        <f t="shared" si="16"/>
        <v>51975936</v>
      </c>
      <c r="FJ6" s="53" t="str">
        <f>IF(FJ8="-","【-】","【"&amp;SUBSTITUTE(TEXT(FJ8,"#,##0"),"-","△")&amp;"】")</f>
        <v>【53,183,039】</v>
      </c>
    </row>
    <row r="7" spans="1:166" s="54" customFormat="1" x14ac:dyDescent="0.2">
      <c r="A7" s="35" t="s">
        <v>167</v>
      </c>
      <c r="B7" s="50">
        <f t="shared" ref="B7:AH7" si="17">B8</f>
        <v>2024</v>
      </c>
      <c r="C7" s="50">
        <f t="shared" si="17"/>
        <v>137510</v>
      </c>
      <c r="D7" s="50">
        <f t="shared" si="17"/>
        <v>46</v>
      </c>
      <c r="E7" s="50">
        <f t="shared" si="17"/>
        <v>6</v>
      </c>
      <c r="F7" s="50">
        <f t="shared" si="17"/>
        <v>0</v>
      </c>
      <c r="G7" s="50">
        <f t="shared" si="17"/>
        <v>9</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透 訓 ガ</v>
      </c>
      <c r="T7" s="50" t="str">
        <f t="shared" si="17"/>
        <v>救 臨 災 地 輪</v>
      </c>
      <c r="U7" s="51" t="str">
        <f>U8</f>
        <v>-</v>
      </c>
      <c r="V7" s="51">
        <f>V8</f>
        <v>31257</v>
      </c>
      <c r="W7" s="50" t="str">
        <f>W8</f>
        <v>非該当</v>
      </c>
      <c r="X7" s="50" t="str">
        <f t="shared" si="17"/>
        <v>非該当</v>
      </c>
      <c r="Y7" s="50" t="str">
        <f t="shared" si="17"/>
        <v>７：１</v>
      </c>
      <c r="Z7" s="51">
        <f t="shared" si="17"/>
        <v>337</v>
      </c>
      <c r="AA7" s="51" t="str">
        <f t="shared" si="17"/>
        <v>-</v>
      </c>
      <c r="AB7" s="51" t="str">
        <f t="shared" si="17"/>
        <v>-</v>
      </c>
      <c r="AC7" s="51" t="str">
        <f t="shared" si="17"/>
        <v>-</v>
      </c>
      <c r="AD7" s="51" t="str">
        <f t="shared" si="17"/>
        <v>-</v>
      </c>
      <c r="AE7" s="51">
        <f t="shared" si="17"/>
        <v>337</v>
      </c>
      <c r="AF7" s="51">
        <f t="shared" si="17"/>
        <v>337</v>
      </c>
      <c r="AG7" s="51" t="str">
        <f t="shared" si="17"/>
        <v>-</v>
      </c>
      <c r="AH7" s="51">
        <f t="shared" si="17"/>
        <v>337</v>
      </c>
      <c r="AI7" s="52" t="str">
        <f>AI8</f>
        <v>-</v>
      </c>
      <c r="AJ7" s="52" t="str">
        <f t="shared" ref="AJ7:AR7" si="18">AJ8</f>
        <v>-</v>
      </c>
      <c r="AK7" s="52">
        <f t="shared" si="18"/>
        <v>102.1</v>
      </c>
      <c r="AL7" s="52">
        <f t="shared" si="18"/>
        <v>88.6</v>
      </c>
      <c r="AM7" s="52">
        <f t="shared" si="18"/>
        <v>90.9</v>
      </c>
      <c r="AN7" s="52" t="str">
        <f t="shared" si="18"/>
        <v>-</v>
      </c>
      <c r="AO7" s="52" t="str">
        <f t="shared" si="18"/>
        <v>-</v>
      </c>
      <c r="AP7" s="52">
        <f t="shared" si="18"/>
        <v>104.8</v>
      </c>
      <c r="AQ7" s="52">
        <f t="shared" si="18"/>
        <v>95.8</v>
      </c>
      <c r="AR7" s="52">
        <f t="shared" si="18"/>
        <v>92.8</v>
      </c>
      <c r="AS7" s="52"/>
      <c r="AT7" s="52" t="str">
        <f>AT8</f>
        <v>-</v>
      </c>
      <c r="AU7" s="52" t="str">
        <f t="shared" ref="AU7:BC7" si="19">AU8</f>
        <v>-</v>
      </c>
      <c r="AV7" s="52">
        <f t="shared" si="19"/>
        <v>84.5</v>
      </c>
      <c r="AW7" s="52">
        <f t="shared" si="19"/>
        <v>83.7</v>
      </c>
      <c r="AX7" s="52">
        <f t="shared" si="19"/>
        <v>86.7</v>
      </c>
      <c r="AY7" s="52" t="str">
        <f t="shared" si="19"/>
        <v>-</v>
      </c>
      <c r="AZ7" s="52" t="str">
        <f t="shared" si="19"/>
        <v>-</v>
      </c>
      <c r="BA7" s="52">
        <f t="shared" si="19"/>
        <v>86.6</v>
      </c>
      <c r="BB7" s="52">
        <f t="shared" si="19"/>
        <v>86.2</v>
      </c>
      <c r="BC7" s="52">
        <f t="shared" si="19"/>
        <v>85.2</v>
      </c>
      <c r="BD7" s="52"/>
      <c r="BE7" s="52" t="str">
        <f>BE8</f>
        <v>-</v>
      </c>
      <c r="BF7" s="52" t="str">
        <f t="shared" ref="BF7:BN7" si="20">BF8</f>
        <v>-</v>
      </c>
      <c r="BG7" s="52">
        <f t="shared" si="20"/>
        <v>78.2</v>
      </c>
      <c r="BH7" s="52">
        <f t="shared" si="20"/>
        <v>76.400000000000006</v>
      </c>
      <c r="BI7" s="52">
        <f t="shared" si="20"/>
        <v>81.099999999999994</v>
      </c>
      <c r="BJ7" s="52" t="str">
        <f t="shared" si="20"/>
        <v>-</v>
      </c>
      <c r="BK7" s="52" t="str">
        <f t="shared" si="20"/>
        <v>-</v>
      </c>
      <c r="BL7" s="52">
        <f t="shared" si="20"/>
        <v>84</v>
      </c>
      <c r="BM7" s="52">
        <f t="shared" si="20"/>
        <v>83.4</v>
      </c>
      <c r="BN7" s="52">
        <f t="shared" si="20"/>
        <v>82.4</v>
      </c>
      <c r="BO7" s="52"/>
      <c r="BP7" s="52" t="str">
        <f>BP8</f>
        <v>-</v>
      </c>
      <c r="BQ7" s="52" t="str">
        <f t="shared" ref="BQ7:BY7" si="21">BQ8</f>
        <v>-</v>
      </c>
      <c r="BR7" s="52">
        <f t="shared" si="21"/>
        <v>63.4</v>
      </c>
      <c r="BS7" s="52">
        <f t="shared" si="21"/>
        <v>65.599999999999994</v>
      </c>
      <c r="BT7" s="52">
        <f t="shared" si="21"/>
        <v>73</v>
      </c>
      <c r="BU7" s="52" t="str">
        <f t="shared" si="21"/>
        <v>-</v>
      </c>
      <c r="BV7" s="52" t="str">
        <f t="shared" si="21"/>
        <v>-</v>
      </c>
      <c r="BW7" s="52">
        <f t="shared" si="21"/>
        <v>66.599999999999994</v>
      </c>
      <c r="BX7" s="52">
        <f t="shared" si="21"/>
        <v>68</v>
      </c>
      <c r="BY7" s="52">
        <f t="shared" si="21"/>
        <v>70</v>
      </c>
      <c r="BZ7" s="52"/>
      <c r="CA7" s="53" t="str">
        <f>CA8</f>
        <v>-</v>
      </c>
      <c r="CB7" s="53" t="str">
        <f t="shared" ref="CB7:CJ7" si="22">CB8</f>
        <v>-</v>
      </c>
      <c r="CC7" s="53">
        <f t="shared" si="22"/>
        <v>67308</v>
      </c>
      <c r="CD7" s="53">
        <f t="shared" si="22"/>
        <v>67468</v>
      </c>
      <c r="CE7" s="53">
        <f t="shared" si="22"/>
        <v>70730</v>
      </c>
      <c r="CF7" s="53" t="str">
        <f t="shared" si="22"/>
        <v>-</v>
      </c>
      <c r="CG7" s="53" t="str">
        <f t="shared" si="22"/>
        <v>-</v>
      </c>
      <c r="CH7" s="53">
        <f t="shared" si="22"/>
        <v>62697</v>
      </c>
      <c r="CI7" s="53">
        <f t="shared" si="22"/>
        <v>62059</v>
      </c>
      <c r="CJ7" s="53">
        <f t="shared" si="22"/>
        <v>63076</v>
      </c>
      <c r="CK7" s="52"/>
      <c r="CL7" s="53" t="str">
        <f>CL8</f>
        <v>-</v>
      </c>
      <c r="CM7" s="53" t="str">
        <f t="shared" ref="CM7:CU7" si="23">CM8</f>
        <v>-</v>
      </c>
      <c r="CN7" s="53">
        <f t="shared" si="23"/>
        <v>20956</v>
      </c>
      <c r="CO7" s="53">
        <f t="shared" si="23"/>
        <v>23136</v>
      </c>
      <c r="CP7" s="53">
        <f t="shared" si="23"/>
        <v>24862</v>
      </c>
      <c r="CQ7" s="53" t="str">
        <f t="shared" si="23"/>
        <v>-</v>
      </c>
      <c r="CR7" s="53" t="str">
        <f t="shared" si="23"/>
        <v>-</v>
      </c>
      <c r="CS7" s="53">
        <f t="shared" si="23"/>
        <v>17279</v>
      </c>
      <c r="CT7" s="53">
        <f t="shared" si="23"/>
        <v>17851</v>
      </c>
      <c r="CU7" s="53">
        <f t="shared" si="23"/>
        <v>18102</v>
      </c>
      <c r="CV7" s="52"/>
      <c r="CW7" s="52" t="str">
        <f>CW8</f>
        <v>-</v>
      </c>
      <c r="CX7" s="52" t="str">
        <f t="shared" ref="CX7:DF7" si="24">CX8</f>
        <v>-</v>
      </c>
      <c r="CY7" s="52">
        <f t="shared" si="24"/>
        <v>47.3</v>
      </c>
      <c r="CZ7" s="52">
        <f t="shared" si="24"/>
        <v>51.9</v>
      </c>
      <c r="DA7" s="52">
        <f t="shared" si="24"/>
        <v>50.7</v>
      </c>
      <c r="DB7" s="52" t="str">
        <f t="shared" si="24"/>
        <v>-</v>
      </c>
      <c r="DC7" s="52" t="str">
        <f t="shared" si="24"/>
        <v>-</v>
      </c>
      <c r="DD7" s="52">
        <f t="shared" si="24"/>
        <v>55.7</v>
      </c>
      <c r="DE7" s="52">
        <f t="shared" si="24"/>
        <v>57.2</v>
      </c>
      <c r="DF7" s="52">
        <f t="shared" si="24"/>
        <v>58.7</v>
      </c>
      <c r="DG7" s="52"/>
      <c r="DH7" s="52" t="str">
        <f>DH8</f>
        <v>-</v>
      </c>
      <c r="DI7" s="52" t="str">
        <f t="shared" ref="DI7:DQ7" si="25">DI8</f>
        <v>-</v>
      </c>
      <c r="DJ7" s="52">
        <f t="shared" si="25"/>
        <v>21.4</v>
      </c>
      <c r="DK7" s="52">
        <f t="shared" si="25"/>
        <v>27.1</v>
      </c>
      <c r="DL7" s="52">
        <f t="shared" si="25"/>
        <v>29.9</v>
      </c>
      <c r="DM7" s="52" t="str">
        <f t="shared" si="25"/>
        <v>-</v>
      </c>
      <c r="DN7" s="52" t="str">
        <f t="shared" si="25"/>
        <v>-</v>
      </c>
      <c r="DO7" s="52">
        <f t="shared" si="25"/>
        <v>24.4</v>
      </c>
      <c r="DP7" s="52">
        <f t="shared" si="25"/>
        <v>25.7</v>
      </c>
      <c r="DQ7" s="52">
        <f t="shared" si="25"/>
        <v>25.9</v>
      </c>
      <c r="DR7" s="52"/>
      <c r="DS7" s="52" t="str">
        <f>DS8</f>
        <v>-</v>
      </c>
      <c r="DT7" s="52" t="str">
        <f t="shared" ref="DT7:EB7" si="26">DT8</f>
        <v>-</v>
      </c>
      <c r="DU7" s="52">
        <f t="shared" si="26"/>
        <v>0</v>
      </c>
      <c r="DV7" s="52">
        <f t="shared" si="26"/>
        <v>11.3</v>
      </c>
      <c r="DW7" s="52">
        <f t="shared" si="26"/>
        <v>18.899999999999999</v>
      </c>
      <c r="DX7" s="52" t="str">
        <f t="shared" si="26"/>
        <v>-</v>
      </c>
      <c r="DY7" s="52" t="str">
        <f t="shared" si="26"/>
        <v>-</v>
      </c>
      <c r="DZ7" s="52">
        <f t="shared" si="26"/>
        <v>67.8</v>
      </c>
      <c r="EA7" s="52">
        <f t="shared" si="26"/>
        <v>61.8</v>
      </c>
      <c r="EB7" s="52">
        <f t="shared" si="26"/>
        <v>56.5</v>
      </c>
      <c r="EC7" s="52"/>
      <c r="ED7" s="52" t="str">
        <f>ED8</f>
        <v>-</v>
      </c>
      <c r="EE7" s="52" t="str">
        <f t="shared" ref="EE7:EM7" si="27">EE8</f>
        <v>-</v>
      </c>
      <c r="EF7" s="52">
        <f t="shared" si="27"/>
        <v>10.6</v>
      </c>
      <c r="EG7" s="52">
        <f t="shared" si="27"/>
        <v>24.4</v>
      </c>
      <c r="EH7" s="52">
        <f t="shared" si="27"/>
        <v>34.9</v>
      </c>
      <c r="EI7" s="52" t="str">
        <f t="shared" si="27"/>
        <v>-</v>
      </c>
      <c r="EJ7" s="52" t="str">
        <f t="shared" si="27"/>
        <v>-</v>
      </c>
      <c r="EK7" s="52">
        <f t="shared" si="27"/>
        <v>56.1</v>
      </c>
      <c r="EL7" s="52">
        <f t="shared" si="27"/>
        <v>57.5</v>
      </c>
      <c r="EM7" s="52">
        <f t="shared" si="27"/>
        <v>59.3</v>
      </c>
      <c r="EN7" s="52"/>
      <c r="EO7" s="52" t="str">
        <f>EO8</f>
        <v>-</v>
      </c>
      <c r="EP7" s="52" t="str">
        <f t="shared" ref="EP7:EX7" si="28">EP8</f>
        <v>-</v>
      </c>
      <c r="EQ7" s="52">
        <f t="shared" si="28"/>
        <v>17.2</v>
      </c>
      <c r="ER7" s="52">
        <f t="shared" si="28"/>
        <v>36</v>
      </c>
      <c r="ES7" s="52">
        <f t="shared" si="28"/>
        <v>50.1</v>
      </c>
      <c r="ET7" s="52" t="str">
        <f t="shared" si="28"/>
        <v>-</v>
      </c>
      <c r="EU7" s="52" t="str">
        <f t="shared" si="28"/>
        <v>-</v>
      </c>
      <c r="EV7" s="52">
        <f t="shared" si="28"/>
        <v>69.7</v>
      </c>
      <c r="EW7" s="52">
        <f t="shared" si="28"/>
        <v>70.400000000000006</v>
      </c>
      <c r="EX7" s="52">
        <f t="shared" si="28"/>
        <v>71.900000000000006</v>
      </c>
      <c r="EY7" s="52"/>
      <c r="EZ7" s="53" t="str">
        <f>EZ8</f>
        <v>-</v>
      </c>
      <c r="FA7" s="53" t="str">
        <f t="shared" ref="FA7:FI7" si="29">FA8</f>
        <v>-</v>
      </c>
      <c r="FB7" s="53">
        <f t="shared" si="29"/>
        <v>15662273</v>
      </c>
      <c r="FC7" s="53">
        <f t="shared" si="29"/>
        <v>16312300</v>
      </c>
      <c r="FD7" s="53">
        <f t="shared" si="29"/>
        <v>17602184</v>
      </c>
      <c r="FE7" s="53" t="str">
        <f t="shared" si="29"/>
        <v>-</v>
      </c>
      <c r="FF7" s="53" t="str">
        <f t="shared" si="29"/>
        <v>-</v>
      </c>
      <c r="FG7" s="53">
        <f t="shared" si="29"/>
        <v>49693831</v>
      </c>
      <c r="FH7" s="53">
        <f t="shared" si="29"/>
        <v>50513249</v>
      </c>
      <c r="FI7" s="53">
        <f t="shared" si="29"/>
        <v>51975936</v>
      </c>
      <c r="FJ7" s="53"/>
    </row>
    <row r="8" spans="1:166" s="54" customFormat="1" x14ac:dyDescent="0.2">
      <c r="A8" s="35"/>
      <c r="B8" s="55">
        <v>2024</v>
      </c>
      <c r="C8" s="55">
        <v>137510</v>
      </c>
      <c r="D8" s="55">
        <v>46</v>
      </c>
      <c r="E8" s="55">
        <v>6</v>
      </c>
      <c r="F8" s="55">
        <v>0</v>
      </c>
      <c r="G8" s="55">
        <v>9</v>
      </c>
      <c r="H8" s="55" t="s">
        <v>168</v>
      </c>
      <c r="I8" s="55" t="s">
        <v>169</v>
      </c>
      <c r="J8" s="55" t="s">
        <v>170</v>
      </c>
      <c r="K8" s="55" t="s">
        <v>171</v>
      </c>
      <c r="L8" s="55" t="s">
        <v>172</v>
      </c>
      <c r="M8" s="55" t="s">
        <v>173</v>
      </c>
      <c r="N8" s="55" t="s">
        <v>174</v>
      </c>
      <c r="O8" s="55" t="s">
        <v>175</v>
      </c>
      <c r="P8" s="55" t="s">
        <v>176</v>
      </c>
      <c r="Q8" s="56">
        <v>25</v>
      </c>
      <c r="R8" s="55" t="s">
        <v>177</v>
      </c>
      <c r="S8" s="55" t="s">
        <v>178</v>
      </c>
      <c r="T8" s="55" t="s">
        <v>179</v>
      </c>
      <c r="U8" s="56" t="s">
        <v>40</v>
      </c>
      <c r="V8" s="56">
        <v>31257</v>
      </c>
      <c r="W8" s="55" t="s">
        <v>180</v>
      </c>
      <c r="X8" s="55" t="s">
        <v>180</v>
      </c>
      <c r="Y8" s="57" t="s">
        <v>181</v>
      </c>
      <c r="Z8" s="56">
        <v>337</v>
      </c>
      <c r="AA8" s="56" t="s">
        <v>40</v>
      </c>
      <c r="AB8" s="56" t="s">
        <v>40</v>
      </c>
      <c r="AC8" s="56" t="s">
        <v>40</v>
      </c>
      <c r="AD8" s="56" t="s">
        <v>40</v>
      </c>
      <c r="AE8" s="56">
        <v>337</v>
      </c>
      <c r="AF8" s="56">
        <v>337</v>
      </c>
      <c r="AG8" s="56" t="s">
        <v>40</v>
      </c>
      <c r="AH8" s="56">
        <v>337</v>
      </c>
      <c r="AI8" s="58" t="s">
        <v>40</v>
      </c>
      <c r="AJ8" s="58" t="s">
        <v>40</v>
      </c>
      <c r="AK8" s="58">
        <v>102.1</v>
      </c>
      <c r="AL8" s="58">
        <v>88.6</v>
      </c>
      <c r="AM8" s="58">
        <v>90.9</v>
      </c>
      <c r="AN8" s="58" t="s">
        <v>40</v>
      </c>
      <c r="AO8" s="58" t="s">
        <v>40</v>
      </c>
      <c r="AP8" s="58">
        <v>104.8</v>
      </c>
      <c r="AQ8" s="58">
        <v>95.8</v>
      </c>
      <c r="AR8" s="58">
        <v>92.8</v>
      </c>
      <c r="AS8" s="58">
        <v>93.7</v>
      </c>
      <c r="AT8" s="58" t="s">
        <v>40</v>
      </c>
      <c r="AU8" s="58" t="s">
        <v>40</v>
      </c>
      <c r="AV8" s="58">
        <v>84.5</v>
      </c>
      <c r="AW8" s="58">
        <v>83.7</v>
      </c>
      <c r="AX8" s="58">
        <v>86.7</v>
      </c>
      <c r="AY8" s="58" t="s">
        <v>40</v>
      </c>
      <c r="AZ8" s="58" t="s">
        <v>40</v>
      </c>
      <c r="BA8" s="58">
        <v>86.6</v>
      </c>
      <c r="BB8" s="58">
        <v>86.2</v>
      </c>
      <c r="BC8" s="58">
        <v>85.2</v>
      </c>
      <c r="BD8" s="58">
        <v>85.2</v>
      </c>
      <c r="BE8" s="59" t="s">
        <v>40</v>
      </c>
      <c r="BF8" s="59" t="s">
        <v>40</v>
      </c>
      <c r="BG8" s="59">
        <v>78.2</v>
      </c>
      <c r="BH8" s="59">
        <v>76.400000000000006</v>
      </c>
      <c r="BI8" s="59">
        <v>81.099999999999994</v>
      </c>
      <c r="BJ8" s="59" t="s">
        <v>40</v>
      </c>
      <c r="BK8" s="59" t="s">
        <v>40</v>
      </c>
      <c r="BL8" s="59">
        <v>84</v>
      </c>
      <c r="BM8" s="59">
        <v>83.4</v>
      </c>
      <c r="BN8" s="59">
        <v>82.4</v>
      </c>
      <c r="BO8" s="59">
        <v>82.6</v>
      </c>
      <c r="BP8" s="58" t="s">
        <v>40</v>
      </c>
      <c r="BQ8" s="58" t="s">
        <v>40</v>
      </c>
      <c r="BR8" s="58">
        <v>63.4</v>
      </c>
      <c r="BS8" s="58">
        <v>65.599999999999994</v>
      </c>
      <c r="BT8" s="58">
        <v>73</v>
      </c>
      <c r="BU8" s="58" t="s">
        <v>40</v>
      </c>
      <c r="BV8" s="58" t="s">
        <v>40</v>
      </c>
      <c r="BW8" s="58">
        <v>66.599999999999994</v>
      </c>
      <c r="BX8" s="58">
        <v>68</v>
      </c>
      <c r="BY8" s="58">
        <v>70</v>
      </c>
      <c r="BZ8" s="58">
        <v>70.7</v>
      </c>
      <c r="CA8" s="59" t="s">
        <v>40</v>
      </c>
      <c r="CB8" s="59" t="s">
        <v>40</v>
      </c>
      <c r="CC8" s="59">
        <v>67308</v>
      </c>
      <c r="CD8" s="59">
        <v>67468</v>
      </c>
      <c r="CE8" s="59">
        <v>70730</v>
      </c>
      <c r="CF8" s="59" t="s">
        <v>40</v>
      </c>
      <c r="CG8" s="59" t="s">
        <v>40</v>
      </c>
      <c r="CH8" s="59">
        <v>62697</v>
      </c>
      <c r="CI8" s="59">
        <v>62059</v>
      </c>
      <c r="CJ8" s="59">
        <v>63076</v>
      </c>
      <c r="CK8" s="58">
        <v>63608</v>
      </c>
      <c r="CL8" s="59" t="s">
        <v>40</v>
      </c>
      <c r="CM8" s="59" t="s">
        <v>40</v>
      </c>
      <c r="CN8" s="59">
        <v>20956</v>
      </c>
      <c r="CO8" s="59">
        <v>23136</v>
      </c>
      <c r="CP8" s="59">
        <v>24862</v>
      </c>
      <c r="CQ8" s="59" t="s">
        <v>40</v>
      </c>
      <c r="CR8" s="59" t="s">
        <v>40</v>
      </c>
      <c r="CS8" s="59">
        <v>17279</v>
      </c>
      <c r="CT8" s="59">
        <v>17851</v>
      </c>
      <c r="CU8" s="59">
        <v>18102</v>
      </c>
      <c r="CV8" s="58">
        <v>18510</v>
      </c>
      <c r="CW8" s="59" t="s">
        <v>40</v>
      </c>
      <c r="CX8" s="59" t="s">
        <v>40</v>
      </c>
      <c r="CY8" s="59">
        <v>47.3</v>
      </c>
      <c r="CZ8" s="59">
        <v>51.9</v>
      </c>
      <c r="DA8" s="59">
        <v>50.7</v>
      </c>
      <c r="DB8" s="59" t="s">
        <v>40</v>
      </c>
      <c r="DC8" s="59" t="s">
        <v>40</v>
      </c>
      <c r="DD8" s="59">
        <v>55.7</v>
      </c>
      <c r="DE8" s="59">
        <v>57.2</v>
      </c>
      <c r="DF8" s="59">
        <v>58.7</v>
      </c>
      <c r="DG8" s="59">
        <v>57.7</v>
      </c>
      <c r="DH8" s="59" t="s">
        <v>40</v>
      </c>
      <c r="DI8" s="59" t="s">
        <v>40</v>
      </c>
      <c r="DJ8" s="59">
        <v>21.4</v>
      </c>
      <c r="DK8" s="59">
        <v>27.1</v>
      </c>
      <c r="DL8" s="59">
        <v>29.9</v>
      </c>
      <c r="DM8" s="59" t="s">
        <v>40</v>
      </c>
      <c r="DN8" s="59" t="s">
        <v>40</v>
      </c>
      <c r="DO8" s="59">
        <v>24.4</v>
      </c>
      <c r="DP8" s="59">
        <v>25.7</v>
      </c>
      <c r="DQ8" s="59">
        <v>25.9</v>
      </c>
      <c r="DR8" s="59">
        <v>26.7</v>
      </c>
      <c r="DS8" s="59" t="s">
        <v>40</v>
      </c>
      <c r="DT8" s="59" t="s">
        <v>40</v>
      </c>
      <c r="DU8" s="59">
        <v>0</v>
      </c>
      <c r="DV8" s="59">
        <v>11.3</v>
      </c>
      <c r="DW8" s="59">
        <v>18.899999999999999</v>
      </c>
      <c r="DX8" s="59" t="s">
        <v>40</v>
      </c>
      <c r="DY8" s="59" t="s">
        <v>40</v>
      </c>
      <c r="DZ8" s="59">
        <v>67.8</v>
      </c>
      <c r="EA8" s="59">
        <v>61.8</v>
      </c>
      <c r="EB8" s="59">
        <v>56.5</v>
      </c>
      <c r="EC8" s="59">
        <v>54.3</v>
      </c>
      <c r="ED8" s="58" t="s">
        <v>40</v>
      </c>
      <c r="EE8" s="58" t="s">
        <v>40</v>
      </c>
      <c r="EF8" s="58">
        <v>10.6</v>
      </c>
      <c r="EG8" s="58">
        <v>24.4</v>
      </c>
      <c r="EH8" s="58">
        <v>34.9</v>
      </c>
      <c r="EI8" s="58" t="s">
        <v>40</v>
      </c>
      <c r="EJ8" s="58" t="s">
        <v>40</v>
      </c>
      <c r="EK8" s="58">
        <v>56.1</v>
      </c>
      <c r="EL8" s="58">
        <v>57.5</v>
      </c>
      <c r="EM8" s="58">
        <v>59.3</v>
      </c>
      <c r="EN8" s="58">
        <v>58</v>
      </c>
      <c r="EO8" s="58" t="s">
        <v>40</v>
      </c>
      <c r="EP8" s="58" t="s">
        <v>40</v>
      </c>
      <c r="EQ8" s="58">
        <v>17.2</v>
      </c>
      <c r="ER8" s="58">
        <v>36</v>
      </c>
      <c r="ES8" s="58">
        <v>50.1</v>
      </c>
      <c r="ET8" s="58" t="s">
        <v>40</v>
      </c>
      <c r="EU8" s="58" t="s">
        <v>40</v>
      </c>
      <c r="EV8" s="58">
        <v>69.7</v>
      </c>
      <c r="EW8" s="58">
        <v>70.400000000000006</v>
      </c>
      <c r="EX8" s="58">
        <v>71.900000000000006</v>
      </c>
      <c r="EY8" s="58">
        <v>70.8</v>
      </c>
      <c r="EZ8" s="59" t="s">
        <v>40</v>
      </c>
      <c r="FA8" s="59" t="s">
        <v>40</v>
      </c>
      <c r="FB8" s="59">
        <v>15662273</v>
      </c>
      <c r="FC8" s="59">
        <v>16312300</v>
      </c>
      <c r="FD8" s="59">
        <v>17602184</v>
      </c>
      <c r="FE8" s="59" t="s">
        <v>40</v>
      </c>
      <c r="FF8" s="59" t="s">
        <v>40</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29F4FED-3166-43E0-B22E-73CB3C86384C}"/>
</file>

<file path=customXml/itemProps2.xml><?xml version="1.0" encoding="utf-8"?>
<ds:datastoreItem xmlns:ds="http://schemas.openxmlformats.org/officeDocument/2006/customXml" ds:itemID="{D67C951F-C4D2-45E2-8216-CFAAFF57C677}"/>
</file>

<file path=customXml/itemProps3.xml><?xml version="1.0" encoding="utf-8"?>
<ds:datastoreItem xmlns:ds="http://schemas.openxmlformats.org/officeDocument/2006/customXml" ds:itemID="{F42C06D1-73FE-4AE8-8337-4A5A2B4CE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2026-02-02T02:08:26Z</cp:lastPrinted>
  <dcterms:created xsi:type="dcterms:W3CDTF">2025-12-15T04:56:23Z</dcterms:created>
  <dcterms:modified xsi:type="dcterms:W3CDTF">2026-02-04T05:00:23Z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