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9.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charts/chart10.xml" ContentType="application/vnd.openxmlformats-officedocument.drawingml.chart+xml"/>
  <Override PartName="/xl/worksheets/sheet2.xml" ContentType="application/vnd.openxmlformats-officedocument.spreadsheetml.worksheet+xml"/>
  <Override PartName="/xl/charts/chart1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3" documentId="13_ncr:1_{EF56ACC6-622F-4297-BE3C-DFA0C2480DD1}" xr6:coauthVersionLast="47" xr6:coauthVersionMax="47" xr10:uidLastSave="{2D0D4859-6024-4466-95C8-73804A4EFDE1}"/>
  <workbookProtection workbookAlgorithmName="SHA-512" workbookHashValue="ncoNqlmH49dlZtqW5zU4vXe8Veq6xAYK+7AnObqPYUFE+jwh1OlUx7cScQvO2v0T6Um7y9O/m7C+WUGD0Los8Q==" workbookSaltValue="9cnMv6xVHwMacJ1+6JVGTA=="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10" i="5" l="1"/>
  <c r="CL10" i="5"/>
  <c r="AI10" i="5"/>
  <c r="F10" i="5"/>
  <c r="CX10" i="5" s="1"/>
  <c r="E10" i="5"/>
  <c r="DH10" i="5" s="1"/>
  <c r="D10" i="5"/>
  <c r="EC10" i="5" s="1"/>
  <c r="C10" i="5"/>
  <c r="CU10" i="5" s="1"/>
  <c r="B10" i="5"/>
  <c r="CT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RH56" i="4" s="1"/>
  <c r="DA6" i="5"/>
  <c r="CW12" i="5" s="1"/>
  <c r="CZ6" i="5"/>
  <c r="CV12" i="5" s="1"/>
  <c r="CY6" i="5"/>
  <c r="CU12" i="5" s="1"/>
  <c r="CX6" i="5"/>
  <c r="OF56" i="4" s="1"/>
  <c r="CW6" i="5"/>
  <c r="RH55" i="4" s="1"/>
  <c r="CV6" i="5"/>
  <c r="CW11" i="5" s="1"/>
  <c r="CU6" i="5"/>
  <c r="CV11" i="5" s="1"/>
  <c r="CT6" i="5"/>
  <c r="CU11" i="5" s="1"/>
  <c r="CS6" i="5"/>
  <c r="OF55" i="4"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GF56" i="4" s="1"/>
  <c r="CC6" i="5"/>
  <c r="BY12" i="5" s="1"/>
  <c r="CB6" i="5"/>
  <c r="BX12" i="5" s="1"/>
  <c r="CA6" i="5"/>
  <c r="CB11" i="5" s="1"/>
  <c r="BZ6" i="5"/>
  <c r="CA11" i="5" s="1"/>
  <c r="BY6" i="5"/>
  <c r="GF55" i="4"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RH33" i="4" s="1"/>
  <c r="BI6" i="5"/>
  <c r="BE12" i="5" s="1"/>
  <c r="BH6" i="5"/>
  <c r="BD12" i="5" s="1"/>
  <c r="BG6" i="5"/>
  <c r="BC12" i="5" s="1"/>
  <c r="BF6" i="5"/>
  <c r="OF33" i="4" s="1"/>
  <c r="BE6" i="5"/>
  <c r="RH32" i="4" s="1"/>
  <c r="BD6" i="5"/>
  <c r="BE11" i="5" s="1"/>
  <c r="BC6" i="5"/>
  <c r="BD11" i="5" s="1"/>
  <c r="BB6" i="5"/>
  <c r="BC11" i="5" s="1"/>
  <c r="BA6" i="5"/>
  <c r="OF32" i="4" s="1"/>
  <c r="AZ6" i="5"/>
  <c r="BE90" i="4" s="1"/>
  <c r="AY6" i="5"/>
  <c r="AU12" i="5" s="1"/>
  <c r="AX6" i="5"/>
  <c r="AT12" i="5" s="1"/>
  <c r="AW6" i="5"/>
  <c r="AS12" i="5" s="1"/>
  <c r="AV6" i="5"/>
  <c r="KF33" i="4" s="1"/>
  <c r="AU6" i="5"/>
  <c r="AQ12" i="5" s="1"/>
  <c r="AT6" i="5"/>
  <c r="MN32" i="4" s="1"/>
  <c r="AS6" i="5"/>
  <c r="AT11" i="5" s="1"/>
  <c r="AR6" i="5"/>
  <c r="AS11" i="5" s="1"/>
  <c r="AQ6" i="5"/>
  <c r="AR11" i="5" s="1"/>
  <c r="AP6" i="5"/>
  <c r="JL32" i="4" s="1"/>
  <c r="AO6" i="5"/>
  <c r="AD90" i="4" s="1"/>
  <c r="AN6" i="5"/>
  <c r="AJ12" i="5" s="1"/>
  <c r="AM6" i="5"/>
  <c r="AI12" i="5" s="1"/>
  <c r="AL6" i="5"/>
  <c r="GF33" i="4" s="1"/>
  <c r="AK6" i="5"/>
  <c r="AG12" i="5" s="1"/>
  <c r="AJ6" i="5"/>
  <c r="AF12" i="5" s="1"/>
  <c r="AI6" i="5"/>
  <c r="AJ11" i="5" s="1"/>
  <c r="AH6" i="5"/>
  <c r="AI11" i="5" s="1"/>
  <c r="AG6" i="5"/>
  <c r="GF32" i="4" s="1"/>
  <c r="AF6" i="5"/>
  <c r="AG11" i="5"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DG90" i="4"/>
  <c r="CF90" i="4"/>
  <c r="RA81" i="4"/>
  <c r="NX81" i="4"/>
  <c r="MW81" i="4"/>
  <c r="KO81" i="4"/>
  <c r="JN81" i="4"/>
  <c r="IM81" i="4"/>
  <c r="HL81" i="4"/>
  <c r="CA81" i="4"/>
  <c r="RA80" i="4"/>
  <c r="PZ80" i="4"/>
  <c r="OY80" i="4"/>
  <c r="NX80" i="4"/>
  <c r="MW80" i="4"/>
  <c r="KO80" i="4"/>
  <c r="HL80" i="4"/>
  <c r="GK80" i="4"/>
  <c r="DB80" i="4"/>
  <c r="CA80" i="4"/>
  <c r="AZ80" i="4"/>
  <c r="PZ79" i="4"/>
  <c r="OY79" i="4"/>
  <c r="KO79" i="4"/>
  <c r="JN79" i="4"/>
  <c r="GK79" i="4"/>
  <c r="DB79" i="4"/>
  <c r="AZ79" i="4"/>
  <c r="Y79" i="4"/>
  <c r="OZ56" i="4"/>
  <c r="MN56" i="4"/>
  <c r="LT56" i="4"/>
  <c r="KZ56" i="4"/>
  <c r="JL56" i="4"/>
  <c r="HT56" i="4"/>
  <c r="GZ56" i="4"/>
  <c r="ER56" i="4"/>
  <c r="CZ56" i="4"/>
  <c r="CF56" i="4"/>
  <c r="BL56" i="4"/>
  <c r="X56" i="4"/>
  <c r="QN55" i="4"/>
  <c r="PT55" i="4"/>
  <c r="OZ55" i="4"/>
  <c r="KZ55" i="4"/>
  <c r="KF55" i="4"/>
  <c r="HT55" i="4"/>
  <c r="ER55" i="4"/>
  <c r="CF55" i="4"/>
  <c r="X55" i="4"/>
  <c r="RH54" i="4"/>
  <c r="QN54" i="4"/>
  <c r="PT54" i="4"/>
  <c r="OZ54" i="4"/>
  <c r="OF54" i="4"/>
  <c r="LT54" i="4"/>
  <c r="KZ54" i="4"/>
  <c r="JL54" i="4"/>
  <c r="GZ54" i="4"/>
  <c r="ER54" i="4"/>
  <c r="CZ54" i="4"/>
  <c r="CF54" i="4"/>
  <c r="AR54" i="4"/>
  <c r="X54" i="4"/>
  <c r="PT33" i="4"/>
  <c r="OZ33" i="4"/>
  <c r="MN33" i="4"/>
  <c r="LT33" i="4"/>
  <c r="KZ33" i="4"/>
  <c r="JL33" i="4"/>
  <c r="HT33" i="4"/>
  <c r="GZ33" i="4"/>
  <c r="BL33" i="4"/>
  <c r="AR33" i="4"/>
  <c r="X33" i="4"/>
  <c r="QN32" i="4"/>
  <c r="PT32" i="4"/>
  <c r="KF32" i="4"/>
  <c r="HT32" i="4"/>
  <c r="GZ32" i="4"/>
  <c r="FL32" i="4"/>
  <c r="ER32" i="4"/>
  <c r="CZ32" i="4"/>
  <c r="CF32" i="4"/>
  <c r="RH31" i="4"/>
  <c r="QN31" i="4"/>
  <c r="PT31" i="4"/>
  <c r="OZ31" i="4"/>
  <c r="OF31" i="4"/>
  <c r="MN31" i="4"/>
  <c r="LT31" i="4"/>
  <c r="KZ31" i="4"/>
  <c r="JL31" i="4"/>
  <c r="HT31" i="4"/>
  <c r="GZ31" i="4"/>
  <c r="ER31" i="4"/>
  <c r="CZ31" i="4"/>
  <c r="CF31" i="4"/>
  <c r="AR31" i="4"/>
  <c r="LZ10" i="4"/>
  <c r="IT10" i="4"/>
  <c r="FN10" i="4"/>
  <c r="CH10" i="4"/>
  <c r="B10" i="4"/>
  <c r="PF8" i="4"/>
  <c r="LZ8" i="4"/>
  <c r="IT8" i="4"/>
  <c r="FN8" i="4"/>
  <c r="CH8" i="4"/>
  <c r="B8" i="4"/>
  <c r="B5" i="4"/>
  <c r="CF33" i="4" l="1"/>
  <c r="FL55" i="4"/>
  <c r="DB81" i="4"/>
  <c r="X32" i="4"/>
  <c r="KZ32" i="4"/>
  <c r="CZ33" i="4"/>
  <c r="GZ55" i="4"/>
  <c r="AR56" i="4"/>
  <c r="KF56" i="4"/>
  <c r="RA79" i="4"/>
  <c r="GK81" i="4"/>
  <c r="AT10" i="5"/>
  <c r="DI10" i="5"/>
  <c r="X31" i="4"/>
  <c r="OZ32" i="4"/>
  <c r="ER33" i="4"/>
  <c r="HT54" i="4"/>
  <c r="EC79" i="4"/>
  <c r="Y80" i="4"/>
  <c r="BM10" i="5"/>
  <c r="DP10" i="5"/>
  <c r="BQ10" i="5"/>
  <c r="U10" i="5"/>
  <c r="BX10" i="5"/>
  <c r="DT10" i="5"/>
  <c r="AR12" i="5"/>
  <c r="Y10" i="5"/>
  <c r="CA10" i="5"/>
  <c r="ED10" i="5"/>
  <c r="MN54" i="4"/>
  <c r="CZ55" i="4"/>
  <c r="PT56" i="4"/>
  <c r="MW79" i="4"/>
  <c r="EC80" i="4"/>
  <c r="AF10" i="5"/>
  <c r="CB10" i="5"/>
  <c r="AJ10" i="5"/>
  <c r="DE10" i="5"/>
  <c r="AR32" i="4"/>
  <c r="CV10" i="5"/>
  <c r="DF10" i="5"/>
  <c r="W11" i="5"/>
  <c r="AQ11" i="5"/>
  <c r="AU11" i="5"/>
  <c r="BF12" i="5"/>
  <c r="BZ12" i="5"/>
  <c r="BL31" i="4"/>
  <c r="FL31" i="4"/>
  <c r="FL33" i="4"/>
  <c r="QN33" i="4"/>
  <c r="BL54" i="4"/>
  <c r="FL54" i="4"/>
  <c r="BL55" i="4"/>
  <c r="JL55" i="4"/>
  <c r="MN55" i="4"/>
  <c r="FL56" i="4"/>
  <c r="QN56" i="4"/>
  <c r="CA79" i="4"/>
  <c r="HL79" i="4"/>
  <c r="IM80" i="4"/>
  <c r="Y81" i="4"/>
  <c r="EC81" i="4"/>
  <c r="OY81" i="4"/>
  <c r="W10" i="5"/>
  <c r="AG10" i="5"/>
  <c r="AQ10" i="5"/>
  <c r="AU10" i="5"/>
  <c r="BE10" i="5"/>
  <c r="BO10" i="5"/>
  <c r="BY10" i="5"/>
  <c r="CI10" i="5"/>
  <c r="CM10" i="5"/>
  <c r="CW10" i="5"/>
  <c r="DG10" i="5"/>
  <c r="DQ10" i="5"/>
  <c r="EA10" i="5"/>
  <c r="EE10" i="5"/>
  <c r="AH11" i="5"/>
  <c r="BB11" i="5"/>
  <c r="BF11" i="5"/>
  <c r="BZ11" i="5"/>
  <c r="CT11" i="5"/>
  <c r="CX11" i="5"/>
  <c r="LT32" i="4"/>
  <c r="AR55" i="4"/>
  <c r="LT55" i="4"/>
  <c r="V10" i="5"/>
  <c r="BD10" i="5"/>
  <c r="BN10" i="5"/>
  <c r="AH12" i="5"/>
  <c r="BB12" i="5"/>
  <c r="CT12" i="5"/>
  <c r="CX12" i="5"/>
  <c r="GF31" i="4"/>
  <c r="KF31" i="4"/>
  <c r="GF54" i="4"/>
  <c r="KF54" i="4"/>
  <c r="IM79" i="4"/>
  <c r="NX79" i="4"/>
  <c r="JN80" i="4"/>
  <c r="AZ81" i="4"/>
  <c r="PZ81" i="4"/>
  <c r="X10" i="5"/>
  <c r="AH10" i="5"/>
  <c r="AR10" i="5"/>
  <c r="BB10" i="5"/>
  <c r="BF10" i="5"/>
  <c r="BP10" i="5"/>
  <c r="BZ10" i="5"/>
  <c r="CJ10" i="5"/>
  <c r="DR10" i="5"/>
  <c r="EB10" i="5"/>
  <c r="AS10" i="5"/>
  <c r="BC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<sst xmlns="http://schemas.openxmlformats.org/spreadsheetml/2006/main" count="262" uniqueCount="107">
  <si>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</si>
  <si>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</si>
  <si>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</si>
  <si>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</si>
  <si>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</si>
  <si>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</si>
  <si>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</si>
  <si>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</si>
  <si>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</si>
  <si>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</si>
  <si>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</si>
  <si>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</si>
  <si>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</si>
  <si>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</si>
  <si>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</si>
  <si>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</si>
  <si>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</si>
  <si>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</si>
  <si>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</si>
  <si>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</si>
  <si>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</si>
  <si>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</si>
  <si>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</si>
  <si>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</si>
  <si>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</si>
  <si>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</si>
  <si>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</si>
  <si>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</si>
  <si>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</si>
  <si>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</si>
  <si>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</si>
  <si>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</si>
  <si>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</si>
  <si>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</si>
  <si>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</si>
  <si>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</si>
  <si>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</si>
  <si>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</si>
  <si>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</si>
  <si>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</si>
  <si>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</si>
  <si>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</si>
  <si>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</si>
  <si>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</si>
  <si>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</si>
  <si>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</si>
  <si>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</si>
  <si>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</si>
  <si>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</si>
  <si>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</si>
  <si>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</si>
  <si>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</si>
  <si>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</si>
  <si>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</si>
  <si>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</si>
  <si>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</si>
  <si>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</si>
  <si>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</si>
  <si>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</si>
  <si>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</si>
  <si>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</si>
  <si>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</si>
  <si>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</si>
  <si>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</si>
  <si>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</si>
  <si>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</si>
  <si>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</si>
  <si>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</si>
  <si>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</si>
  <si>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</si>
  <si>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</si>
  <si>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</si>
  <si>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</si>
  <si>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</si>
  <si>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</si>
  <si>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</si>
  <si>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</si>
  <si>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</si>
  <si>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</si>
  <si>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</si>
  <si>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</si>
  <si>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</si>
  <si>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</si>
  <si>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</si>
  <si>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</si>
  <si>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</si>
  <si>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</si>
  <si>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</si>
  <si>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150002</t>
  </si>
  <si>
    <t>46</t>
  </si>
  <si>
    <t>02</t>
  </si>
  <si>
    <t>0</t>
  </si>
  <si>
    <t>000</t>
  </si>
  <si>
    <t>新潟県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</si>
  <si>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</si>
  <si>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</si>
  <si>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</si>
  <si>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</si>
  <si>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</si>
  <si>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</si>
  <si>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</si>
  <si>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</si>
  <si>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</si>
  <si>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</si>
  <si>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｢①有形固定資産減価償却率｣、｢②管路経年化率｣は、全国・類似団体平均に近い水準で推移しており、概ね平均的な老朽化状況であるといえる。
 「③管路更新率」は、年度によりばらつきがあるが、概して全国・類似団体平均よりも低い水準にあることから、計画的かつ効率的に更新を進めていく必要がある。</t>
    <rPh sb="27" eb="29">
      <t>ゼンコク</t>
    </rPh>
    <rPh sb="30" eb="36">
      <t>ルイジダンタイヘイキン</t>
    </rPh>
    <rPh sb="37" eb="38">
      <t>チカ</t>
    </rPh>
    <rPh sb="39" eb="41">
      <t>スイジュン</t>
    </rPh>
    <rPh sb="42" eb="44">
      <t>スイイ</t>
    </rPh>
    <rPh sb="49" eb="50">
      <t>オオム</t>
    </rPh>
    <rPh sb="51" eb="54">
      <t>ヘイキンテキ</t>
    </rPh>
    <rPh sb="55" eb="60">
      <t>ロウキュウカジョウキョウ</t>
    </rPh>
    <rPh sb="72" eb="77">
      <t>カンロコウシンリツ</t>
    </rPh>
    <rPh sb="80" eb="82">
      <t>ネンド</t>
    </rPh>
    <rPh sb="94" eb="95">
      <t>ガイ</t>
    </rPh>
    <rPh sb="97" eb="99">
      <t>ゼンコク</t>
    </rPh>
    <rPh sb="109" eb="110">
      <t>ヒク</t>
    </rPh>
    <rPh sb="111" eb="113">
      <t>スイジュン</t>
    </rPh>
    <rPh sb="123" eb="124">
      <t>テキ</t>
    </rPh>
    <rPh sb="126" eb="129">
      <t>コウリツテキ</t>
    </rPh>
    <rPh sb="133" eb="134">
      <t>スス</t>
    </rPh>
    <phoneticPr fontId="5"/>
  </si>
  <si>
    <t xml:space="preserve">  ｢①経常収支比率｣は、法令対応に伴う修繕工事（PCB除去）を主因とした経常費用の増加から、前年度比12.04ポイント減の94.22％と100％を下回った。
　累積欠損金は、令和6年度も発生していない。
　｢③流動比率｣は、100％を大きく超えており、短期的な支払能力は十分に備えている。
　｢④企業債残高対給水収益比率｣は、近年、新たな企業債を発行しておらず、既存の企業債の償還が進み、前年度比11.4ポイント減の174.66％と全国平均・類似団体平均よりも良好な水準にある。
　｢⑥給水原価｣は、経常費用の増加により、前年度比3.5円増の26.99円となり、これに伴い、｢⑤料金回収率｣は前年度比13.87ポイント減の89.47％と100％を下回る結果となった。特に、新潟臨海工業用水道事業における収支の不均衡が、料金回収率低下の主な要因である。
　実給水量の増加により、｢⑦施設利用率｣は前年度比0.21ポイント増の48.42％、｢⑧契約率｣は前年度比0.2ポイント増の56.45％といずれも改善したものの、全国平均・類似団体平均を下回っており、新たな供給先の確保が課題である。
</t>
    <rPh sb="13" eb="17">
      <t>ホウレイタイオウ</t>
    </rPh>
    <rPh sb="18" eb="19">
      <t>トモナ</t>
    </rPh>
    <rPh sb="20" eb="24">
      <t>シュウゼンコウジ</t>
    </rPh>
    <rPh sb="28" eb="30">
      <t>ジョキョ</t>
    </rPh>
    <rPh sb="32" eb="34">
      <t>シュイン</t>
    </rPh>
    <rPh sb="37" eb="39">
      <t>ケイジョウ</t>
    </rPh>
    <rPh sb="39" eb="41">
      <t>ヒヨウ</t>
    </rPh>
    <rPh sb="42" eb="44">
      <t>ゾウカ</t>
    </rPh>
    <rPh sb="60" eb="61">
      <t>ゲン</t>
    </rPh>
    <rPh sb="74" eb="76">
      <t>シタマワ</t>
    </rPh>
    <rPh sb="88" eb="90">
      <t>レイワ</t>
    </rPh>
    <rPh sb="91" eb="93">
      <t>ネンド</t>
    </rPh>
    <rPh sb="94" eb="96">
      <t>ハッセイ</t>
    </rPh>
    <rPh sb="182" eb="184">
      <t>キゾン</t>
    </rPh>
    <rPh sb="185" eb="188">
      <t>キギョウサイ</t>
    </rPh>
    <rPh sb="189" eb="191">
      <t>ショウカン</t>
    </rPh>
    <rPh sb="192" eb="193">
      <t>スス</t>
    </rPh>
    <rPh sb="195" eb="199">
      <t>ゼンネンドヒ</t>
    </rPh>
    <rPh sb="207" eb="208">
      <t>ゲン</t>
    </rPh>
    <rPh sb="217" eb="219">
      <t>ゼンコク</t>
    </rPh>
    <rPh sb="219" eb="221">
      <t>ヘイキン</t>
    </rPh>
    <rPh sb="222" eb="226">
      <t>ルイジダンタイ</t>
    </rPh>
    <rPh sb="226" eb="228">
      <t>ヘイキン</t>
    </rPh>
    <rPh sb="231" eb="233">
      <t>リョウコウ</t>
    </rPh>
    <rPh sb="234" eb="236">
      <t>スイジュン</t>
    </rPh>
    <rPh sb="251" eb="255">
      <t>ケイジョウヒヨウ</t>
    </rPh>
    <rPh sb="256" eb="258">
      <t>ゾウカ</t>
    </rPh>
    <rPh sb="285" eb="286">
      <t>トモナ</t>
    </rPh>
    <rPh sb="297" eb="301">
      <t>ゼンネンドヒ</t>
    </rPh>
    <rPh sb="310" eb="311">
      <t>ゲン</t>
    </rPh>
    <rPh sb="324" eb="326">
      <t>シタマワ</t>
    </rPh>
    <rPh sb="327" eb="329">
      <t>ケッカ</t>
    </rPh>
    <rPh sb="334" eb="335">
      <t>トク</t>
    </rPh>
    <rPh sb="337" eb="348">
      <t>ニイガタリンカイコウギョウヨウスイドウジギョウ</t>
    </rPh>
    <rPh sb="352" eb="354">
      <t>シュウシ</t>
    </rPh>
    <rPh sb="355" eb="358">
      <t>フキンコウ</t>
    </rPh>
    <rPh sb="360" eb="368">
      <t>リョウキンカイシ</t>
    </rPh>
    <rPh sb="368" eb="369">
      <t>オモ</t>
    </rPh>
    <rPh sb="370" eb="372">
      <t>ヨウイン</t>
    </rPh>
    <rPh sb="378" eb="382">
      <t>ジツキュウスイリョウ</t>
    </rPh>
    <rPh sb="383" eb="385">
      <t>ゾウカ</t>
    </rPh>
    <rPh sb="398" eb="402">
      <t>ゼンネンドヒ</t>
    </rPh>
    <rPh sb="410" eb="411">
      <t>ゾウ</t>
    </rPh>
    <rPh sb="426" eb="430">
      <t>ゼンネンドヒ</t>
    </rPh>
    <rPh sb="437" eb="438">
      <t>ゾウ</t>
    </rPh>
    <rPh sb="450" eb="452">
      <t>カイゼン</t>
    </rPh>
    <rPh sb="458" eb="462">
      <t>ゼンコクヘイキン</t>
    </rPh>
    <rPh sb="463" eb="469">
      <t>ルイジダンタイヘイキン</t>
    </rPh>
    <rPh sb="470" eb="472">
      <t>シタマワ</t>
    </rPh>
    <rPh sb="487" eb="489">
      <t>カダイ</t>
    </rPh>
    <phoneticPr fontId="5"/>
  </si>
  <si>
    <t>　料金回収率が低位にとどまっている中で、供給に係るコストの上昇を吸収することができておらず、経常収支比率が100％を下回る状況にある。
　このため、更なるコスト削減だけでなく、令和５年度以降、経常損失が続いている新潟臨海工業用水道事業における料金の適正な在り方についての検討が必要である。
　先行きについては、工水需要の大幅な伸びが期待し難い中で、物価高や老朽化施設の更新、耐震化対策など、経費の増大が予想されることから、経営環境は厳しさを増すと見込まれるが、工業用水道事業の中長期的な基本計画である｢経営戦略」に基づき、経営基盤の強化に取り組んでいく。</t>
    <rPh sb="1" eb="6">
      <t>リョウキンカイシュウリツ</t>
    </rPh>
    <rPh sb="7" eb="9">
      <t>テイイ</t>
    </rPh>
    <rPh sb="17" eb="18">
      <t>ナカ</t>
    </rPh>
    <rPh sb="20" eb="22">
      <t>キョウキュウ</t>
    </rPh>
    <rPh sb="23" eb="24">
      <t>カカ</t>
    </rPh>
    <rPh sb="29" eb="31">
      <t>ジョウショウ</t>
    </rPh>
    <rPh sb="32" eb="34">
      <t>キュウシュウ</t>
    </rPh>
    <rPh sb="46" eb="52">
      <t>ケイジョウシュウシヒリツ</t>
    </rPh>
    <rPh sb="58" eb="60">
      <t>シタマワ</t>
    </rPh>
    <rPh sb="61" eb="63">
      <t>ジョウキョウ</t>
    </rPh>
    <rPh sb="74" eb="75">
      <t>サラ</t>
    </rPh>
    <rPh sb="80" eb="82">
      <t>サクゲン</t>
    </rPh>
    <rPh sb="88" eb="90">
      <t>レイワ</t>
    </rPh>
    <rPh sb="91" eb="93">
      <t>ネンド</t>
    </rPh>
    <rPh sb="93" eb="95">
      <t>イコウ</t>
    </rPh>
    <rPh sb="96" eb="98">
      <t>ケイジョウ</t>
    </rPh>
    <rPh sb="98" eb="100">
      <t>ソンシツ</t>
    </rPh>
    <rPh sb="101" eb="102">
      <t>ツヅ</t>
    </rPh>
    <rPh sb="106" eb="117">
      <t>ニイガタリンカイコウギョウヨウスイドウジギョウ</t>
    </rPh>
    <rPh sb="121" eb="123">
      <t>リョウキン</t>
    </rPh>
    <rPh sb="124" eb="126">
      <t>テキセイ</t>
    </rPh>
    <rPh sb="127" eb="128">
      <t>ア</t>
    </rPh>
    <rPh sb="129" eb="130">
      <t>カタ</t>
    </rPh>
    <rPh sb="135" eb="137">
      <t>ケントウ</t>
    </rPh>
    <rPh sb="138" eb="140">
      <t>ヒツヨウ</t>
    </rPh>
    <rPh sb="146" eb="148">
      <t>サキユ</t>
    </rPh>
    <rPh sb="223" eb="225">
      <t>ミコ</t>
    </rPh>
    <rPh sb="257" eb="258">
      <t>モト</t>
    </rPh>
    <rPh sb="266" eb="268">
      <t>キョウカ</t>
    </rPh>
    <rPh sb="269" eb="270">
      <t>ト</t>
    </rPh>
    <rPh sb="271" eb="272">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</si>
</sst>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56.61</c:v>
                </c:pt>
                <c:pt idx="1">
                  <c:v>58.98</c:v>
                </c:pt>
                <c:pt idx="2">
                  <c:v>60.65</c:v>
                </c:pt>
                <c:pt idx="3">
                  <c:v>61.52</c:v>
                </c:pt>
                <c:pt idx="4">
                  <c:v>62.99</c:v>
                </c:pt>
              </c:numCache>
            </c:numRef>
          </c:val>
          <c:extLst>
            <c:ext xmlns:c16="http://schemas.microsoft.com/office/drawing/2014/chart" uri="{C3380CC4-5D6E-409C-BE32-E72D297353CC}">
              <c16:uniqueId val="{00000000-60D9-4657-8452-6716B5FAF2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60D9-4657-8452-6716B5FAF2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47-43A5-890F-BC544DF564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F647-43A5-890F-BC544DF564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110.53</c:v>
                </c:pt>
                <c:pt idx="1">
                  <c:v>108.85</c:v>
                </c:pt>
                <c:pt idx="2">
                  <c:v>102.96</c:v>
                </c:pt>
                <c:pt idx="3">
                  <c:v>106.26</c:v>
                </c:pt>
                <c:pt idx="4">
                  <c:v>94.22</c:v>
                </c:pt>
              </c:numCache>
            </c:numRef>
          </c:val>
          <c:extLst>
            <c:ext xmlns:c16="http://schemas.microsoft.com/office/drawing/2014/chart" uri="{C3380CC4-5D6E-409C-BE32-E72D297353CC}">
              <c16:uniqueId val="{00000000-6EA6-459F-9232-63C15D9AA8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6EA6-459F-9232-63C15D9AA8F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41.32</c:v>
                </c:pt>
                <c:pt idx="1">
                  <c:v>41.32</c:v>
                </c:pt>
                <c:pt idx="2">
                  <c:v>40.69</c:v>
                </c:pt>
                <c:pt idx="3">
                  <c:v>49.24</c:v>
                </c:pt>
                <c:pt idx="4">
                  <c:v>49.48</c:v>
                </c:pt>
              </c:numCache>
            </c:numRef>
          </c:val>
          <c:extLst>
            <c:ext xmlns:c16="http://schemas.microsoft.com/office/drawing/2014/chart" uri="{C3380CC4-5D6E-409C-BE32-E72D297353CC}">
              <c16:uniqueId val="{00000000-B4BA-4DF4-AABD-BF26546C2D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B4BA-4DF4-AABD-BF26546C2D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1.1000000000000001</c:v>
                </c:pt>
                <c:pt idx="1">
                  <c:v>0</c:v>
                </c:pt>
                <c:pt idx="2">
                  <c:v>0</c:v>
                </c:pt>
                <c:pt idx="3">
                  <c:v>0.59</c:v>
                </c:pt>
                <c:pt idx="4">
                  <c:v>0</c:v>
                </c:pt>
              </c:numCache>
            </c:numRef>
          </c:val>
          <c:extLst>
            <c:ext xmlns:c16="http://schemas.microsoft.com/office/drawing/2014/chart" uri="{C3380CC4-5D6E-409C-BE32-E72D297353CC}">
              <c16:uniqueId val="{00000000-C916-468A-9500-00F4063D9C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C916-468A-9500-00F4063D9C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461.21</c:v>
                </c:pt>
                <c:pt idx="1">
                  <c:v>980.51</c:v>
                </c:pt>
                <c:pt idx="2">
                  <c:v>1403.9</c:v>
                </c:pt>
                <c:pt idx="3">
                  <c:v>1134.46</c:v>
                </c:pt>
                <c:pt idx="4">
                  <c:v>1006.48</c:v>
                </c:pt>
              </c:numCache>
            </c:numRef>
          </c:val>
          <c:extLst>
            <c:ext xmlns:c16="http://schemas.microsoft.com/office/drawing/2014/chart" uri="{C3380CC4-5D6E-409C-BE32-E72D297353CC}">
              <c16:uniqueId val="{00000000-514A-40B6-838E-546E935B351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514A-40B6-838E-546E935B351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218.42</c:v>
                </c:pt>
                <c:pt idx="1">
                  <c:v>217.56</c:v>
                </c:pt>
                <c:pt idx="2">
                  <c:v>193.25</c:v>
                </c:pt>
                <c:pt idx="3">
                  <c:v>186.06</c:v>
                </c:pt>
                <c:pt idx="4">
                  <c:v>174.66</c:v>
                </c:pt>
              </c:numCache>
            </c:numRef>
          </c:val>
          <c:extLst>
            <c:ext xmlns:c16="http://schemas.microsoft.com/office/drawing/2014/chart" uri="{C3380CC4-5D6E-409C-BE32-E72D297353CC}">
              <c16:uniqueId val="{00000000-8534-45DE-BB0A-C47544D5F5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8534-45DE-BB0A-C47544D5F5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100.41</c:v>
                </c:pt>
                <c:pt idx="1">
                  <c:v>86.21</c:v>
                </c:pt>
                <c:pt idx="2">
                  <c:v>101.44</c:v>
                </c:pt>
                <c:pt idx="3">
                  <c:v>103.34</c:v>
                </c:pt>
                <c:pt idx="4">
                  <c:v>89.47</c:v>
                </c:pt>
              </c:numCache>
            </c:numRef>
          </c:val>
          <c:extLst>
            <c:ext xmlns:c16="http://schemas.microsoft.com/office/drawing/2014/chart" uri="{C3380CC4-5D6E-409C-BE32-E72D297353CC}">
              <c16:uniqueId val="{00000000-1A8B-452C-B10F-C32538A73E5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1A8B-452C-B10F-C32538A73E5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22.28</c:v>
                </c:pt>
                <c:pt idx="1">
                  <c:v>26.03</c:v>
                </c:pt>
                <c:pt idx="2">
                  <c:v>24.08</c:v>
                </c:pt>
                <c:pt idx="3">
                  <c:v>23.49</c:v>
                </c:pt>
                <c:pt idx="4">
                  <c:v>26.99</c:v>
                </c:pt>
              </c:numCache>
            </c:numRef>
          </c:val>
          <c:extLst>
            <c:ext xmlns:c16="http://schemas.microsoft.com/office/drawing/2014/chart" uri="{C3380CC4-5D6E-409C-BE32-E72D297353CC}">
              <c16:uniqueId val="{00000000-559E-44A4-9F64-2921A46762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559E-44A4-9F64-2921A46762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49.46</c:v>
                </c:pt>
                <c:pt idx="1">
                  <c:v>48.31</c:v>
                </c:pt>
                <c:pt idx="2">
                  <c:v>47.98</c:v>
                </c:pt>
                <c:pt idx="3">
                  <c:v>48.21</c:v>
                </c:pt>
                <c:pt idx="4">
                  <c:v>48.42</c:v>
                </c:pt>
              </c:numCache>
            </c:numRef>
          </c:val>
          <c:extLst>
            <c:ext xmlns:c16="http://schemas.microsoft.com/office/drawing/2014/chart" uri="{C3380CC4-5D6E-409C-BE32-E72D297353CC}">
              <c16:uniqueId val="{00000000-1ED5-4714-83A0-1A86A1C9FE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1ED5-4714-83A0-1A86A1C9FE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60.37</c:v>
                </c:pt>
                <c:pt idx="1">
                  <c:v>56.11</c:v>
                </c:pt>
                <c:pt idx="2">
                  <c:v>55.49</c:v>
                </c:pt>
                <c:pt idx="3">
                  <c:v>56.25</c:v>
                </c:pt>
                <c:pt idx="4">
                  <c:v>56.45</c:v>
                </c:pt>
              </c:numCache>
            </c:numRef>
          </c:val>
          <c:extLst>
            <c:ext xmlns:c16="http://schemas.microsoft.com/office/drawing/2014/chart" uri="{C3380CC4-5D6E-409C-BE32-E72D297353CC}">
              <c16:uniqueId val="{00000000-79E2-41A0-9831-41651A00DA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79E2-41A0-9831-41651A00DA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K32" zoomScaleNormal="100"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新潟県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272300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3</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131849</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83.8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92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153716</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110.53</v>
      </c>
      <c r="Y32" s="121"/>
      <c r="Z32" s="121"/>
      <c r="AA32" s="121"/>
      <c r="AB32" s="121"/>
      <c r="AC32" s="121"/>
      <c r="AD32" s="121"/>
      <c r="AE32" s="121"/>
      <c r="AF32" s="121"/>
      <c r="AG32" s="121"/>
      <c r="AH32" s="121"/>
      <c r="AI32" s="121"/>
      <c r="AJ32" s="121"/>
      <c r="AK32" s="121"/>
      <c r="AL32" s="121"/>
      <c r="AM32" s="121"/>
      <c r="AN32" s="121"/>
      <c r="AO32" s="121"/>
      <c r="AP32" s="121"/>
      <c r="AQ32" s="122"/>
      <c r="AR32" s="120">
        <f>データ!U6</f>
        <v>108.85</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102.96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106.26</v>
      </c>
      <c r="CG32" s="121"/>
      <c r="CH32" s="121"/>
      <c r="CI32" s="121"/>
      <c r="CJ32" s="121"/>
      <c r="CK32" s="121"/>
      <c r="CL32" s="121"/>
      <c r="CM32" s="121"/>
      <c r="CN32" s="121"/>
      <c r="CO32" s="121"/>
      <c r="CP32" s="121"/>
      <c r="CQ32" s="121"/>
      <c r="CR32" s="121"/>
      <c r="CS32" s="121"/>
      <c r="CT32" s="121"/>
      <c r="CU32" s="121"/>
      <c r="CV32" s="121"/>
      <c r="CW32" s="121"/>
      <c r="CX32" s="121"/>
      <c r="CY32" s="122"/>
      <c r="CZ32" s="120">
        <f>データ!X6</f>
        <v>94.22</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461.21</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980.51</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1403.9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1134.46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1006.48</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218.42</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217.56</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193.25</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186.06</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174.66</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100.41</v>
      </c>
      <c r="Y55" s="121"/>
      <c r="Z55" s="121"/>
      <c r="AA55" s="121"/>
      <c r="AB55" s="121"/>
      <c r="AC55" s="121"/>
      <c r="AD55" s="121"/>
      <c r="AE55" s="121"/>
      <c r="AF55" s="121"/>
      <c r="AG55" s="121"/>
      <c r="AH55" s="121"/>
      <c r="AI55" s="121"/>
      <c r="AJ55" s="121"/>
      <c r="AK55" s="121"/>
      <c r="AL55" s="121"/>
      <c r="AM55" s="121"/>
      <c r="AN55" s="121"/>
      <c r="AO55" s="121"/>
      <c r="AP55" s="121"/>
      <c r="AQ55" s="122"/>
      <c r="AR55" s="120">
        <f>データ!BM6</f>
        <v>86.21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101.44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103.34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89.47</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22.28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26.03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24.08</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23.49</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26.99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49.46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48.31</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47.98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48.21</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48.42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60.37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56.11</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55.49</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56.25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56.45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56.61</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58.98</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60.65</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61.52</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62.99</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41.32</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41.32</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40.69</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49.24</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49.48</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1.1000000000000001</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0.59</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60.35</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61.07</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61.99</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62.44</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62.28</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52.07</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50.36</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51.48</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52.79</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53.56</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0.5</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0.2</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0.24</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0.31</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0.22</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t/e2BPlsLFJ/qzM2k2sChpV4wk6nC3GlHkXPYI7QeGZB2X2XCa5ny7s+U9ZjExf6p3Ss21oeERjaCTe15uunw==" saltValue="3eylsPYZoRAcIKa5TxsJwQ==" spinCount="100000" sheet="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110.53</v>
      </c>
      <c r="U6" s="35">
        <f>U7</f>
        <v>108.85</v>
      </c>
      <c r="V6" s="35">
        <f>V7</f>
        <v>102.96</v>
      </c>
      <c r="W6" s="35">
        <f>W7</f>
        <v>106.26</v>
      </c>
      <c r="X6" s="35">
        <f t="shared" si="3"/>
        <v>94.22</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461.21</v>
      </c>
      <c r="AQ6" s="35">
        <f>AQ7</f>
        <v>980.51</v>
      </c>
      <c r="AR6" s="35">
        <f>AR7</f>
        <v>1403.9</v>
      </c>
      <c r="AS6" s="35">
        <f>AS7</f>
        <v>1134.46</v>
      </c>
      <c r="AT6" s="35">
        <f t="shared" si="3"/>
        <v>1006.48</v>
      </c>
      <c r="AU6" s="35">
        <f t="shared" si="3"/>
        <v>380.84</v>
      </c>
      <c r="AV6" s="35">
        <f t="shared" si="3"/>
        <v>424.64</v>
      </c>
      <c r="AW6" s="35">
        <f t="shared" si="3"/>
        <v>427.23</v>
      </c>
      <c r="AX6" s="35">
        <f t="shared" si="3"/>
        <v>454.07</v>
      </c>
      <c r="AY6" s="35">
        <f t="shared" si="3"/>
        <v>381.88</v>
      </c>
      <c r="AZ6" s="33" t="str">
        <f>IF(AZ7="-","【-】","【"&amp;SUBSTITUTE(TEXT(AZ7,"#,##0.00"),"-","△")&amp;"】")</f>
        <v>【439.16】</v>
      </c>
      <c r="BA6" s="35">
        <f t="shared" si="3"/>
        <v>218.42</v>
      </c>
      <c r="BB6" s="35">
        <f>BB7</f>
        <v>217.56</v>
      </c>
      <c r="BC6" s="35">
        <f>BC7</f>
        <v>193.25</v>
      </c>
      <c r="BD6" s="35">
        <f>BD7</f>
        <v>186.06</v>
      </c>
      <c r="BE6" s="35">
        <f t="shared" si="3"/>
        <v>174.66</v>
      </c>
      <c r="BF6" s="35">
        <f t="shared" si="3"/>
        <v>225.72</v>
      </c>
      <c r="BG6" s="35">
        <f t="shared" si="3"/>
        <v>217.8</v>
      </c>
      <c r="BH6" s="35">
        <f t="shared" si="3"/>
        <v>216.05</v>
      </c>
      <c r="BI6" s="35">
        <f t="shared" si="3"/>
        <v>213.13</v>
      </c>
      <c r="BJ6" s="35">
        <f t="shared" si="3"/>
        <v>213.1</v>
      </c>
      <c r="BK6" s="33" t="str">
        <f>IF(BK7="-","【-】","【"&amp;SUBSTITUTE(TEXT(BK7,"#,##0.00"),"-","△")&amp;"】")</f>
        <v>【227.97】</v>
      </c>
      <c r="BL6" s="35">
        <f t="shared" si="3"/>
        <v>100.41</v>
      </c>
      <c r="BM6" s="35">
        <f>BM7</f>
        <v>86.21</v>
      </c>
      <c r="BN6" s="35">
        <f>BN7</f>
        <v>101.44</v>
      </c>
      <c r="BO6" s="35">
        <f>BO7</f>
        <v>103.34</v>
      </c>
      <c r="BP6" s="35">
        <f t="shared" si="3"/>
        <v>89.47</v>
      </c>
      <c r="BQ6" s="35">
        <f t="shared" si="3"/>
        <v>116.75</v>
      </c>
      <c r="BR6" s="35">
        <f t="shared" si="3"/>
        <v>115.48</v>
      </c>
      <c r="BS6" s="35">
        <f t="shared" si="3"/>
        <v>109.91</v>
      </c>
      <c r="BT6" s="35">
        <f t="shared" si="3"/>
        <v>111.83</v>
      </c>
      <c r="BU6" s="35">
        <f t="shared" si="3"/>
        <v>108.95</v>
      </c>
      <c r="BV6" s="33" t="str">
        <f>IF(BV7="-","【-】","【"&amp;SUBSTITUTE(TEXT(BV7,"#,##0.00"),"-","△")&amp;"】")</f>
        <v>【107.69】</v>
      </c>
      <c r="BW6" s="35">
        <f t="shared" si="3"/>
        <v>22.28</v>
      </c>
      <c r="BX6" s="35">
        <f>BX7</f>
        <v>26.03</v>
      </c>
      <c r="BY6" s="35">
        <f>BY7</f>
        <v>24.08</v>
      </c>
      <c r="BZ6" s="35">
        <f>BZ7</f>
        <v>23.49</v>
      </c>
      <c r="CA6" s="35">
        <f t="shared" si="3"/>
        <v>26.99</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49.46</v>
      </c>
      <c r="CI6" s="35">
        <f>CI7</f>
        <v>48.31</v>
      </c>
      <c r="CJ6" s="35">
        <f>CJ7</f>
        <v>47.98</v>
      </c>
      <c r="CK6" s="35">
        <f>CK7</f>
        <v>48.21</v>
      </c>
      <c r="CL6" s="35">
        <f t="shared" si="5"/>
        <v>48.42</v>
      </c>
      <c r="CM6" s="35">
        <f t="shared" si="5"/>
        <v>56</v>
      </c>
      <c r="CN6" s="35">
        <f t="shared" si="5"/>
        <v>56.81</v>
      </c>
      <c r="CO6" s="35">
        <f t="shared" si="5"/>
        <v>55.65</v>
      </c>
      <c r="CP6" s="35">
        <f t="shared" si="5"/>
        <v>54.73</v>
      </c>
      <c r="CQ6" s="35">
        <f t="shared" si="5"/>
        <v>54.32</v>
      </c>
      <c r="CR6" s="33" t="str">
        <f>IF(CR7="-","【-】","【"&amp;SUBSTITUTE(TEXT(CR7,"#,##0.00"),"-","△")&amp;"】")</f>
        <v>【52.31】</v>
      </c>
      <c r="CS6" s="35">
        <f t="shared" ref="CS6:DB6" si="6">CS7</f>
        <v>60.37</v>
      </c>
      <c r="CT6" s="35">
        <f>CT7</f>
        <v>56.11</v>
      </c>
      <c r="CU6" s="35">
        <f>CU7</f>
        <v>55.49</v>
      </c>
      <c r="CV6" s="35">
        <f>CV7</f>
        <v>56.25</v>
      </c>
      <c r="CW6" s="35">
        <f t="shared" si="6"/>
        <v>56.45</v>
      </c>
      <c r="CX6" s="35">
        <f t="shared" si="6"/>
        <v>80.08</v>
      </c>
      <c r="CY6" s="35">
        <f t="shared" si="6"/>
        <v>79.69</v>
      </c>
      <c r="CZ6" s="35">
        <f t="shared" si="6"/>
        <v>78.66</v>
      </c>
      <c r="DA6" s="35">
        <f t="shared" si="6"/>
        <v>80.2</v>
      </c>
      <c r="DB6" s="35">
        <f t="shared" si="6"/>
        <v>79.72</v>
      </c>
      <c r="DC6" s="33" t="str">
        <f>IF(DC7="-","【-】","【"&amp;SUBSTITUTE(TEXT(DC7,"#,##0.00"),"-","△")&amp;"】")</f>
        <v>【77.20】</v>
      </c>
      <c r="DD6" s="35">
        <f t="shared" ref="DD6:DM6" si="7">DD7</f>
        <v>56.61</v>
      </c>
      <c r="DE6" s="35">
        <f>DE7</f>
        <v>58.98</v>
      </c>
      <c r="DF6" s="35">
        <f>DF7</f>
        <v>60.65</v>
      </c>
      <c r="DG6" s="35">
        <f>DG7</f>
        <v>61.52</v>
      </c>
      <c r="DH6" s="35">
        <f t="shared" si="7"/>
        <v>62.99</v>
      </c>
      <c r="DI6" s="35">
        <f t="shared" si="7"/>
        <v>60.35</v>
      </c>
      <c r="DJ6" s="35">
        <f t="shared" si="7"/>
        <v>61.07</v>
      </c>
      <c r="DK6" s="35">
        <f t="shared" si="7"/>
        <v>61.99</v>
      </c>
      <c r="DL6" s="35">
        <f t="shared" si="7"/>
        <v>62.44</v>
      </c>
      <c r="DM6" s="35">
        <f t="shared" si="7"/>
        <v>62.28</v>
      </c>
      <c r="DN6" s="33" t="str">
        <f>IF(DN7="-","【-】","【"&amp;SUBSTITUTE(TEXT(DN7,"#,##0.00"),"-","△")&amp;"】")</f>
        <v>【61.29】</v>
      </c>
      <c r="DO6" s="35">
        <f t="shared" ref="DO6:DX6" si="8">DO7</f>
        <v>41.32</v>
      </c>
      <c r="DP6" s="35">
        <f>DP7</f>
        <v>41.32</v>
      </c>
      <c r="DQ6" s="35">
        <f>DQ7</f>
        <v>40.69</v>
      </c>
      <c r="DR6" s="35">
        <f>DR7</f>
        <v>49.24</v>
      </c>
      <c r="DS6" s="35">
        <f t="shared" si="8"/>
        <v>49.48</v>
      </c>
      <c r="DT6" s="35">
        <f t="shared" si="8"/>
        <v>52.07</v>
      </c>
      <c r="DU6" s="35">
        <f t="shared" si="8"/>
        <v>50.36</v>
      </c>
      <c r="DV6" s="35">
        <f t="shared" si="8"/>
        <v>51.48</v>
      </c>
      <c r="DW6" s="35">
        <f t="shared" si="8"/>
        <v>52.79</v>
      </c>
      <c r="DX6" s="35">
        <f t="shared" si="8"/>
        <v>53.56</v>
      </c>
      <c r="DY6" s="33" t="str">
        <f>IF(DY7="-","【-】","【"&amp;SUBSTITUTE(TEXT(DY7,"#,##0.00"),"-","△")&amp;"】")</f>
        <v>【50.74】</v>
      </c>
      <c r="DZ6" s="35">
        <f t="shared" ref="DZ6:EI6" si="9">DZ7</f>
        <v>1.1000000000000001</v>
      </c>
      <c r="EA6" s="35">
        <f>EA7</f>
        <v>0</v>
      </c>
      <c r="EB6" s="35">
        <f>EB7</f>
        <v>0</v>
      </c>
      <c r="EC6" s="35">
        <f>EC7</f>
        <v>0.59</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272300</v>
      </c>
      <c r="L7" s="37" t="s">
        <v>96</v>
      </c>
      <c r="M7" s="38">
        <v>3</v>
      </c>
      <c r="N7" s="38">
        <v>131849</v>
      </c>
      <c r="O7" s="39" t="s">
        <v>97</v>
      </c>
      <c r="P7" s="39">
        <v>83.8</v>
      </c>
      <c r="Q7" s="38">
        <v>92</v>
      </c>
      <c r="R7" s="38">
        <v>153716</v>
      </c>
      <c r="S7" s="37" t="s">
        <v>98</v>
      </c>
      <c r="T7" s="40">
        <v>110.53</v>
      </c>
      <c r="U7" s="40">
        <v>108.85</v>
      </c>
      <c r="V7" s="40">
        <v>102.96</v>
      </c>
      <c r="W7" s="40">
        <v>106.26</v>
      </c>
      <c r="X7" s="40">
        <v>94.22</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461.21</v>
      </c>
      <c r="AQ7" s="40">
        <v>980.51</v>
      </c>
      <c r="AR7" s="40">
        <v>1403.9</v>
      </c>
      <c r="AS7" s="40">
        <v>1134.46</v>
      </c>
      <c r="AT7" s="40">
        <v>1006.48</v>
      </c>
      <c r="AU7" s="40">
        <v>380.84</v>
      </c>
      <c r="AV7" s="40">
        <v>424.64</v>
      </c>
      <c r="AW7" s="40">
        <v>427.23</v>
      </c>
      <c r="AX7" s="40">
        <v>454.07</v>
      </c>
      <c r="AY7" s="40">
        <v>381.88</v>
      </c>
      <c r="AZ7" s="40">
        <v>439.16</v>
      </c>
      <c r="BA7" s="40">
        <v>218.42</v>
      </c>
      <c r="BB7" s="40">
        <v>217.56</v>
      </c>
      <c r="BC7" s="40">
        <v>193.25</v>
      </c>
      <c r="BD7" s="40">
        <v>186.06</v>
      </c>
      <c r="BE7" s="40">
        <v>174.66</v>
      </c>
      <c r="BF7" s="40">
        <v>225.72</v>
      </c>
      <c r="BG7" s="40">
        <v>217.8</v>
      </c>
      <c r="BH7" s="40">
        <v>216.05</v>
      </c>
      <c r="BI7" s="40">
        <v>213.13</v>
      </c>
      <c r="BJ7" s="40">
        <v>213.1</v>
      </c>
      <c r="BK7" s="40">
        <v>227.97</v>
      </c>
      <c r="BL7" s="40">
        <v>100.41</v>
      </c>
      <c r="BM7" s="40">
        <v>86.21</v>
      </c>
      <c r="BN7" s="40">
        <v>101.44</v>
      </c>
      <c r="BO7" s="40">
        <v>103.34</v>
      </c>
      <c r="BP7" s="40">
        <v>89.47</v>
      </c>
      <c r="BQ7" s="40">
        <v>116.75</v>
      </c>
      <c r="BR7" s="40">
        <v>115.48</v>
      </c>
      <c r="BS7" s="40">
        <v>109.91</v>
      </c>
      <c r="BT7" s="40">
        <v>111.83</v>
      </c>
      <c r="BU7" s="40">
        <v>108.95</v>
      </c>
      <c r="BV7" s="40">
        <v>107.69</v>
      </c>
      <c r="BW7" s="40">
        <v>22.28</v>
      </c>
      <c r="BX7" s="40">
        <v>26.03</v>
      </c>
      <c r="BY7" s="40">
        <v>24.08</v>
      </c>
      <c r="BZ7" s="40">
        <v>23.49</v>
      </c>
      <c r="CA7" s="40">
        <v>26.99</v>
      </c>
      <c r="CB7" s="40">
        <v>17.22</v>
      </c>
      <c r="CC7" s="40">
        <v>17.440000000000001</v>
      </c>
      <c r="CD7" s="40">
        <v>18.62</v>
      </c>
      <c r="CE7" s="40">
        <v>18.36</v>
      </c>
      <c r="CF7" s="40">
        <v>18.88</v>
      </c>
      <c r="CG7" s="40">
        <v>20.260000000000002</v>
      </c>
      <c r="CH7" s="40">
        <v>49.46</v>
      </c>
      <c r="CI7" s="40">
        <v>48.31</v>
      </c>
      <c r="CJ7" s="40">
        <v>47.98</v>
      </c>
      <c r="CK7" s="40">
        <v>48.21</v>
      </c>
      <c r="CL7" s="40">
        <v>48.42</v>
      </c>
      <c r="CM7" s="40">
        <v>56</v>
      </c>
      <c r="CN7" s="40">
        <v>56.81</v>
      </c>
      <c r="CO7" s="40">
        <v>55.65</v>
      </c>
      <c r="CP7" s="40">
        <v>54.73</v>
      </c>
      <c r="CQ7" s="40">
        <v>54.32</v>
      </c>
      <c r="CR7" s="40">
        <v>52.31</v>
      </c>
      <c r="CS7" s="40">
        <v>60.37</v>
      </c>
      <c r="CT7" s="40">
        <v>56.11</v>
      </c>
      <c r="CU7" s="40">
        <v>55.49</v>
      </c>
      <c r="CV7" s="40">
        <v>56.25</v>
      </c>
      <c r="CW7" s="40">
        <v>56.45</v>
      </c>
      <c r="CX7" s="40">
        <v>80.08</v>
      </c>
      <c r="CY7" s="40">
        <v>79.69</v>
      </c>
      <c r="CZ7" s="40">
        <v>78.66</v>
      </c>
      <c r="DA7" s="40">
        <v>80.2</v>
      </c>
      <c r="DB7" s="40">
        <v>79.72</v>
      </c>
      <c r="DC7" s="40">
        <v>77.2</v>
      </c>
      <c r="DD7" s="40">
        <v>56.61</v>
      </c>
      <c r="DE7" s="40">
        <v>58.98</v>
      </c>
      <c r="DF7" s="40">
        <v>60.65</v>
      </c>
      <c r="DG7" s="40">
        <v>61.52</v>
      </c>
      <c r="DH7" s="40">
        <v>62.99</v>
      </c>
      <c r="DI7" s="40">
        <v>60.35</v>
      </c>
      <c r="DJ7" s="40">
        <v>61.07</v>
      </c>
      <c r="DK7" s="40">
        <v>61.99</v>
      </c>
      <c r="DL7" s="40">
        <v>62.44</v>
      </c>
      <c r="DM7" s="40">
        <v>62.28</v>
      </c>
      <c r="DN7" s="40">
        <v>61.29</v>
      </c>
      <c r="DO7" s="40">
        <v>41.32</v>
      </c>
      <c r="DP7" s="40">
        <v>41.32</v>
      </c>
      <c r="DQ7" s="40">
        <v>40.69</v>
      </c>
      <c r="DR7" s="40">
        <v>49.24</v>
      </c>
      <c r="DS7" s="40">
        <v>49.48</v>
      </c>
      <c r="DT7" s="40">
        <v>52.07</v>
      </c>
      <c r="DU7" s="40">
        <v>50.36</v>
      </c>
      <c r="DV7" s="40">
        <v>51.48</v>
      </c>
      <c r="DW7" s="40">
        <v>52.79</v>
      </c>
      <c r="DX7" s="40">
        <v>53.56</v>
      </c>
      <c r="DY7" s="40">
        <v>50.74</v>
      </c>
      <c r="DZ7" s="40">
        <v>1.1000000000000001</v>
      </c>
      <c r="EA7" s="40">
        <v>0</v>
      </c>
      <c r="EB7" s="40">
        <v>0</v>
      </c>
      <c r="EC7" s="40">
        <v>0.59</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110.53</v>
      </c>
      <c r="V11" s="48">
        <f>IF(U6="-",NA(),U6)</f>
        <v>108.85</v>
      </c>
      <c r="W11" s="48">
        <f>IF(V6="-",NA(),V6)</f>
        <v>102.96</v>
      </c>
      <c r="X11" s="48">
        <f>IF(W6="-",NA(),W6)</f>
        <v>106.26</v>
      </c>
      <c r="Y11" s="48">
        <f>IF(X6="-",NA(),X6)</f>
        <v>94.22</v>
      </c>
      <c r="AE11" s="47" t="s">
        <v>23</v>
      </c>
      <c r="AF11" s="48">
        <f>IF(AE6="-",NA(),AE6)</f>
        <v>0</v>
      </c>
      <c r="AG11" s="48">
        <f>IF(AF6="-",NA(),AF6)</f>
        <v>0</v>
      </c>
      <c r="AH11" s="48">
        <f>IF(AG6="-",NA(),AG6)</f>
        <v>0</v>
      </c>
      <c r="AI11" s="48">
        <f>IF(AH6="-",NA(),AH6)</f>
        <v>0</v>
      </c>
      <c r="AJ11" s="48">
        <f>IF(AI6="-",NA(),AI6)</f>
        <v>0</v>
      </c>
      <c r="AP11" s="47" t="s">
        <v>23</v>
      </c>
      <c r="AQ11" s="48">
        <f>IF(AP6="-",NA(),AP6)</f>
        <v>461.21</v>
      </c>
      <c r="AR11" s="48">
        <f>IF(AQ6="-",NA(),AQ6)</f>
        <v>980.51</v>
      </c>
      <c r="AS11" s="48">
        <f>IF(AR6="-",NA(),AR6)</f>
        <v>1403.9</v>
      </c>
      <c r="AT11" s="48">
        <f>IF(AS6="-",NA(),AS6)</f>
        <v>1134.46</v>
      </c>
      <c r="AU11" s="48">
        <f>IF(AT6="-",NA(),AT6)</f>
        <v>1006.48</v>
      </c>
      <c r="BA11" s="47" t="s">
        <v>23</v>
      </c>
      <c r="BB11" s="48">
        <f>IF(BA6="-",NA(),BA6)</f>
        <v>218.42</v>
      </c>
      <c r="BC11" s="48">
        <f>IF(BB6="-",NA(),BB6)</f>
        <v>217.56</v>
      </c>
      <c r="BD11" s="48">
        <f>IF(BC6="-",NA(),BC6)</f>
        <v>193.25</v>
      </c>
      <c r="BE11" s="48">
        <f>IF(BD6="-",NA(),BD6)</f>
        <v>186.06</v>
      </c>
      <c r="BF11" s="48">
        <f>IF(BE6="-",NA(),BE6)</f>
        <v>174.66</v>
      </c>
      <c r="BL11" s="47" t="s">
        <v>23</v>
      </c>
      <c r="BM11" s="48">
        <f>IF(BL6="-",NA(),BL6)</f>
        <v>100.41</v>
      </c>
      <c r="BN11" s="48">
        <f>IF(BM6="-",NA(),BM6)</f>
        <v>86.21</v>
      </c>
      <c r="BO11" s="48">
        <f>IF(BN6="-",NA(),BN6)</f>
        <v>101.44</v>
      </c>
      <c r="BP11" s="48">
        <f>IF(BO6="-",NA(),BO6)</f>
        <v>103.34</v>
      </c>
      <c r="BQ11" s="48">
        <f>IF(BP6="-",NA(),BP6)</f>
        <v>89.47</v>
      </c>
      <c r="BW11" s="47" t="s">
        <v>23</v>
      </c>
      <c r="BX11" s="48">
        <f>IF(BW6="-",NA(),BW6)</f>
        <v>22.28</v>
      </c>
      <c r="BY11" s="48">
        <f>IF(BX6="-",NA(),BX6)</f>
        <v>26.03</v>
      </c>
      <c r="BZ11" s="48">
        <f>IF(BY6="-",NA(),BY6)</f>
        <v>24.08</v>
      </c>
      <c r="CA11" s="48">
        <f>IF(BZ6="-",NA(),BZ6)</f>
        <v>23.49</v>
      </c>
      <c r="CB11" s="48">
        <f>IF(CA6="-",NA(),CA6)</f>
        <v>26.99</v>
      </c>
      <c r="CH11" s="47" t="s">
        <v>23</v>
      </c>
      <c r="CI11" s="48">
        <f>IF(CH6="-",NA(),CH6)</f>
        <v>49.46</v>
      </c>
      <c r="CJ11" s="48">
        <f>IF(CI6="-",NA(),CI6)</f>
        <v>48.31</v>
      </c>
      <c r="CK11" s="48">
        <f>IF(CJ6="-",NA(),CJ6)</f>
        <v>47.98</v>
      </c>
      <c r="CL11" s="48">
        <f>IF(CK6="-",NA(),CK6)</f>
        <v>48.21</v>
      </c>
      <c r="CM11" s="48">
        <f>IF(CL6="-",NA(),CL6)</f>
        <v>48.42</v>
      </c>
      <c r="CS11" s="47" t="s">
        <v>23</v>
      </c>
      <c r="CT11" s="48">
        <f>IF(CS6="-",NA(),CS6)</f>
        <v>60.37</v>
      </c>
      <c r="CU11" s="48">
        <f>IF(CT6="-",NA(),CT6)</f>
        <v>56.11</v>
      </c>
      <c r="CV11" s="48">
        <f>IF(CU6="-",NA(),CU6)</f>
        <v>55.49</v>
      </c>
      <c r="CW11" s="48">
        <f>IF(CV6="-",NA(),CV6)</f>
        <v>56.25</v>
      </c>
      <c r="CX11" s="48">
        <f>IF(CW6="-",NA(),CW6)</f>
        <v>56.45</v>
      </c>
      <c r="DD11" s="47" t="s">
        <v>23</v>
      </c>
      <c r="DE11" s="48">
        <f>IF(DD6="-",NA(),DD6)</f>
        <v>56.61</v>
      </c>
      <c r="DF11" s="48">
        <f>IF(DE6="-",NA(),DE6)</f>
        <v>58.98</v>
      </c>
      <c r="DG11" s="48">
        <f>IF(DF6="-",NA(),DF6)</f>
        <v>60.65</v>
      </c>
      <c r="DH11" s="48">
        <f>IF(DG6="-",NA(),DG6)</f>
        <v>61.52</v>
      </c>
      <c r="DI11" s="48">
        <f>IF(DH6="-",NA(),DH6)</f>
        <v>62.99</v>
      </c>
      <c r="DO11" s="47" t="s">
        <v>23</v>
      </c>
      <c r="DP11" s="48">
        <f>IF(DO6="-",NA(),DO6)</f>
        <v>41.32</v>
      </c>
      <c r="DQ11" s="48">
        <f>IF(DP6="-",NA(),DP6)</f>
        <v>41.32</v>
      </c>
      <c r="DR11" s="48">
        <f>IF(DQ6="-",NA(),DQ6)</f>
        <v>40.69</v>
      </c>
      <c r="DS11" s="48">
        <f>IF(DR6="-",NA(),DR6)</f>
        <v>49.24</v>
      </c>
      <c r="DT11" s="48">
        <f>IF(DS6="-",NA(),DS6)</f>
        <v>49.48</v>
      </c>
      <c r="DZ11" s="47" t="s">
        <v>23</v>
      </c>
      <c r="EA11" s="48">
        <f>IF(DZ6="-",NA(),DZ6)</f>
        <v>1.1000000000000001</v>
      </c>
      <c r="EB11" s="48">
        <f>IF(EA6="-",NA(),EA6)</f>
        <v>0</v>
      </c>
      <c r="EC11" s="48">
        <f>IF(EB6="-",NA(),EB6)</f>
        <v>0</v>
      </c>
      <c r="ED11" s="48">
        <f>IF(EC6="-",NA(),EC6)</f>
        <v>0.59</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EE73034-46BF-4B0F-AE53-8F8936216CD2}"/>
</file>

<file path=customXml/itemProps2.xml><?xml version="1.0" encoding="utf-8"?>
<ds:datastoreItem xmlns:ds="http://schemas.openxmlformats.org/officeDocument/2006/customXml" ds:itemID="{3C67CD96-880A-4A1B-B660-C23CD4906505}"/>
</file>

<file path=customXml/itemProps3.xml><?xml version="1.0" encoding="utf-8"?>
<ds:datastoreItem xmlns:ds="http://schemas.openxmlformats.org/officeDocument/2006/customXml" ds:itemID="{D7C938A0-E1BF-43CD-B6DA-7A6D8CCE74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2026-02-02T09:09:57Z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