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060003\Desktop\250115【130〆切】公営企業に係る経営比較分析表（令和６年度決算）の分析等について\"/>
    </mc:Choice>
  </mc:AlternateContent>
  <xr:revisionPtr revIDLastSave="0" documentId="13_ncr:1_{ECBFECC9-FA4D-4247-A67B-7D7C1842EB0C}" xr6:coauthVersionLast="47" xr6:coauthVersionMax="47" xr10:uidLastSave="{00000000-0000-0000-0000-000000000000}"/>
  <workbookProtection workbookAlgorithmName="SHA-512" workbookHashValue="aQXcwph3hF4s0n6Wl0HabzNXk4AdUe7UXehViGQGTgaQ811rI5Sf0PFTSYDl+HIGpZHqcXICyGflPNF80+Zvzw==" workbookSaltValue="vQPlkCj8hu3Fz5rLd+ou4w==" workbookSpinCount="100000" lockStructure="1"/>
  <bookViews>
    <workbookView xWindow="2040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W10"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<sst xmlns="http://schemas.openxmlformats.org/spreadsheetml/2006/main" count="231" uniqueCount="115">
  <si>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</si>
  <si>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</si>
  <si>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</si>
  <si>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</si>
  <si>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</si>
  <si>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</si>
  <si>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</si>
  <si>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</si>
  <si>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</si>
  <si>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</si>
  <si>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</si>
  <si>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</si>
  <si>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</si>
  <si>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</si>
  <si>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</si>
  <si>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</si>
  <si>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</si>
  <si>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</si>
  <si>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</si>
  <si>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</si>
  <si>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</si>
  <si>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</si>
  <si>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</si>
  <si>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</si>
  <si>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</si>
  <si>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</si>
  <si>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</si>
  <si>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</si>
  <si>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</si>
  <si>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</si>
  <si>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</si>
  <si>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</si>
  <si>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</si>
  <si>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</si>
  <si>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</si>
  <si>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</si>
  <si>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</si>
  <si>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</si>
  <si>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</si>
  <si>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</si>
  <si>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</si>
  <si>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</si>
  <si>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</si>
  <si>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</si>
  <si>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</si>
  <si>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</si>
  <si>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</si>
  <si>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</si>
  <si>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</si>
  <si>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</si>
  <si>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</si>
  <si>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</si>
  <si>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</si>
  <si>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</si>
  <si>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</si>
  <si>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</si>
  <si>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</si>
  <si>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</si>
  <si>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</si>
  <si>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</si>
  <si>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</si>
  <si>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</si>
  <si>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</si>
  <si>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</si>
  <si>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</si>
  <si>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</si>
  <si>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</si>
  <si>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</si>
  <si>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</si>
  <si>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</si>
  <si>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</si>
  <si>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</si>
  <si>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</si>
  <si>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</si>
  <si>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</si>
  <si>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</si>
  <si>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</si>
  <si>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</si>
  <si>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</si>
  <si>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</si>
  <si>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</si>
  <si>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</si>
  <si>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</si>
  <si>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</si>
  <si>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</si>
  <si>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</si>
  <si>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</si>
  <si>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</si>
  <si>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</si>
  <si>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</si>
  <si>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</si>
  <si>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</si>
  <si>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</si>
  <si>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</si>
  <si>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</si>
  <si>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</si>
  <si>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</si>
  <si>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</si>
  <si>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</si>
  <si>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</si>
  <si>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</si>
  <si>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</si>
  <si>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</si>
  <si>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</si>
  <si>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</si>
  <si>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</si>
  <si>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</si>
  <si>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</si>
  <si>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</si>
  <si>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</si>
  <si>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</si>
  <si>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</si>
  <si>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令和２年度より公営企業会計に移行したため、減価償却累計額が５か年分しか計上されていないことから、類似団体に比して低い水準となっています。
②管渠老朽化率
　事業開始が最も早い新潟処理区の供用開始が昭和55年であり、法定耐用年数を経過した管渠はありません。
③管渠改善率
　令和６年度は、新井郷川処理区において、57ｍの更新工事を実施した。</t>
    <rPh sb="145" eb="147">
      <t>カンキョ</t>
    </rPh>
    <rPh sb="147" eb="150">
      <t>カイゼンリツ</t>
    </rPh>
    <rPh sb="159" eb="166">
      <t>ニイゴウガワショリク</t>
    </rPh>
    <rPh sb="175" eb="177">
      <t>コウシン</t>
    </rPh>
    <rPh sb="177" eb="179">
      <t>コウジ</t>
    </rPh>
    <rPh sb="180" eb="182">
      <t>ジッシ</t>
    </rPh>
    <phoneticPr fontId="2"/>
  </si>
  <si>
    <t>①経常収支比率、②累積欠損金比率
　経常収支比率は100%を上回っており、累積欠損金もないことから、経営は健全であると考えています。
③流動比率
　流動比率は100%を超えており、支払能力に支障はないと考えています。
④企業債残高対事業規模比率
　投資計画に基づき適切な施設整備・改築更新を行っており、類似団体と比較しても概ね同じ比率となっています。
⑥汚水処理原価
　物価高騰により下水処理場の運営に係る経費が増加したことに伴い、前年度比1.90円の増となっています。
⑦施設利用率
　前年度比0.24ポイント増となっておりますが、類似団体も概ね同じ比率となっており、概ね効率的に施設を利用しています。
⑧水洗化率
　前年度比0.38ポイント増となっておりますが、類似団体より低い状況にあるため、関連市町村と連携し、接続率向上に努めます。</t>
    <rPh sb="75" eb="77">
      <t>リュウドウ</t>
    </rPh>
    <rPh sb="77" eb="79">
      <t>ヒリツ</t>
    </rPh>
    <rPh sb="260" eb="261">
      <t>ゾウ</t>
    </rPh>
    <rPh sb="315" eb="319">
      <t>ゼンネンドヒ</t>
    </rPh>
    <rPh sb="327" eb="328">
      <t>ゾウ</t>
    </rPh>
    <phoneticPr fontId="2"/>
  </si>
  <si>
    <t>　県全体における流域関連区域内の人口は減少基調で推移することが見込まれますが、使用者数は流域下水道への接続の進捗に伴い、概ねこれまでと同程度で推移することが見込まれます。一方で、昨今の物価高騰等の影響から費用の増加も懸念されることからウォーターPPPの導入検討と併せて更なる経費節減の可能性を検討して参ります。
　また、本県では、流域下水道施設維持管理計画を踏まえて、「定期的な調査・点検の実施」、「現在の施設状態の評価」、「下水道ストックマネジメント計画の策定」、「計画的な修繕及び改築更新の実施」を行い、各施設のライフサイクルコスト（LCC）の縮減と事業の平準化を図ることとしています。今後とも、令和７年３月に改定した経営戦略を踏まえながら、計画的な更新投資及び維持管理により施設の安全性・信頼性を確保するとともに、経営基盤の強化に努めていきたいと考えています。</t>
    <rPh sb="1" eb="4">
      <t>ケンゼンタイ</t>
    </rPh>
    <rPh sb="8" eb="10">
      <t>リュウイキ</t>
    </rPh>
    <rPh sb="10" eb="12">
      <t>カンレン</t>
    </rPh>
    <rPh sb="12" eb="15">
      <t>クイキナイ</t>
    </rPh>
    <rPh sb="16" eb="18">
      <t>ジンコウ</t>
    </rPh>
    <rPh sb="19" eb="21">
      <t>ゲンショウ</t>
    </rPh>
    <rPh sb="21" eb="23">
      <t>キチョウ</t>
    </rPh>
    <rPh sb="24" eb="26">
      <t>スイイ</t>
    </rPh>
    <rPh sb="31" eb="33">
      <t>ミコ</t>
    </rPh>
    <rPh sb="39" eb="42">
      <t>シヨウシャ</t>
    </rPh>
    <rPh sb="42" eb="43">
      <t>カズ</t>
    </rPh>
    <rPh sb="44" eb="46">
      <t>リュウイキ</t>
    </rPh>
    <rPh sb="46" eb="49">
      <t>ゲスイドウ</t>
    </rPh>
    <rPh sb="51" eb="53">
      <t>セツゾク</t>
    </rPh>
    <rPh sb="54" eb="56">
      <t>シンチョク</t>
    </rPh>
    <rPh sb="57" eb="58">
      <t>トモナ</t>
    </rPh>
    <rPh sb="60" eb="61">
      <t>オオム</t>
    </rPh>
    <rPh sb="67" eb="70">
      <t>ドウテイド</t>
    </rPh>
    <rPh sb="71" eb="73">
      <t>スイイ</t>
    </rPh>
    <rPh sb="78" eb="80">
      <t>ミコ</t>
    </rPh>
    <rPh sb="85" eb="87">
      <t>イッポウ</t>
    </rPh>
    <rPh sb="89" eb="91">
      <t>サッコン</t>
    </rPh>
    <rPh sb="92" eb="94">
      <t>ブッカ</t>
    </rPh>
    <rPh sb="94" eb="96">
      <t>コウトウ</t>
    </rPh>
    <rPh sb="96" eb="97">
      <t>ナド</t>
    </rPh>
    <rPh sb="98" eb="100">
      <t>エイキョウ</t>
    </rPh>
    <rPh sb="102" eb="104">
      <t>ヒヨウ</t>
    </rPh>
    <rPh sb="105" eb="107">
      <t>ゾウカ</t>
    </rPh>
    <rPh sb="108" eb="110">
      <t>ケネン</t>
    </rPh>
    <rPh sb="126" eb="130">
      <t>ドウニュウケントウ</t>
    </rPh>
    <rPh sb="131" eb="132">
      <t>アワ</t>
    </rPh>
    <rPh sb="134" eb="135">
      <t>サラ</t>
    </rPh>
    <rPh sb="137" eb="139">
      <t>ケイヒ</t>
    </rPh>
    <rPh sb="139" eb="141">
      <t>セツゲン</t>
    </rPh>
    <rPh sb="142" eb="145">
      <t>カノウセイ</t>
    </rPh>
    <rPh sb="146" eb="148">
      <t>ケントウ</t>
    </rPh>
    <rPh sb="150" eb="151">
      <t>マイ</t>
    </rPh>
    <rPh sb="307" eb="308">
      <t>アラタ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</si>
</sst>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0.02</c:v>
                </c:pt>
                <c:pt idx="2" formatCode="#,##0.00;&quot;△&quot;#,##0.00">
                  <c:v>0</c:v>
                </c:pt>
                <c:pt idx="3" formatCode="#,##0.00;&quot;△&quot;#,##0.00">
                  <c:v>0</c:v>
                </c:pt>
                <c:pt idx="4">
                  <c:v>0.02</c:v>
                </c:pt>
              </c:numCache>
            </c:numRef>
          </c:val>
          <c:extLst>
            <c:ext xmlns:c16="http://schemas.microsoft.com/office/drawing/2014/chart" uri="{C3380CC4-5D6E-409C-BE32-E72D297353CC}">
              <c16:uniqueId val="{00000000-5A91-4903-861C-93C9A6331C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5A91-4903-861C-93C9A6331C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69.91</c:v>
                </c:pt>
                <c:pt idx="1">
                  <c:v>67.87</c:v>
                </c:pt>
                <c:pt idx="2">
                  <c:v>67.38</c:v>
                </c:pt>
                <c:pt idx="3">
                  <c:v>66.84</c:v>
                </c:pt>
                <c:pt idx="4">
                  <c:v>67.08</c:v>
                </c:pt>
              </c:numCache>
            </c:numRef>
          </c:val>
          <c:extLst>
            <c:ext xmlns:c16="http://schemas.microsoft.com/office/drawing/2014/chart" uri="{C3380CC4-5D6E-409C-BE32-E72D297353CC}">
              <c16:uniqueId val="{00000000-2C31-47A3-8212-5033374578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2C31-47A3-8212-5033374578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86.89</c:v>
                </c:pt>
                <c:pt idx="1">
                  <c:v>87.3</c:v>
                </c:pt>
                <c:pt idx="2">
                  <c:v>87.88</c:v>
                </c:pt>
                <c:pt idx="3">
                  <c:v>88.31</c:v>
                </c:pt>
                <c:pt idx="4">
                  <c:v>88.69</c:v>
                </c:pt>
              </c:numCache>
            </c:numRef>
          </c:val>
          <c:extLst>
            <c:ext xmlns:c16="http://schemas.microsoft.com/office/drawing/2014/chart" uri="{C3380CC4-5D6E-409C-BE32-E72D297353CC}">
              <c16:uniqueId val="{00000000-47A5-4790-BD7E-FF8EF3BF0F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7A5-4790-BD7E-FF8EF3BF0F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109.51</c:v>
                </c:pt>
                <c:pt idx="1">
                  <c:v>107.51</c:v>
                </c:pt>
                <c:pt idx="2">
                  <c:v>107.66</c:v>
                </c:pt>
                <c:pt idx="3">
                  <c:v>110.74</c:v>
                </c:pt>
                <c:pt idx="4">
                  <c:v>107.86</c:v>
                </c:pt>
              </c:numCache>
            </c:numRef>
          </c:val>
          <c:extLst>
            <c:ext xmlns:c16="http://schemas.microsoft.com/office/drawing/2014/chart" uri="{C3380CC4-5D6E-409C-BE32-E72D297353CC}">
              <c16:uniqueId val="{00000000-ACE5-46F9-8AA1-094F739D3B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ACE5-46F9-8AA1-094F739D3B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4.6100000000000003</c:v>
                </c:pt>
                <c:pt idx="1">
                  <c:v>8.83</c:v>
                </c:pt>
                <c:pt idx="2">
                  <c:v>12.85</c:v>
                </c:pt>
                <c:pt idx="3">
                  <c:v>16.63</c:v>
                </c:pt>
                <c:pt idx="4">
                  <c:v>19.989999999999998</c:v>
                </c:pt>
              </c:numCache>
            </c:numRef>
          </c:val>
          <c:extLst>
            <c:ext xmlns:c16="http://schemas.microsoft.com/office/drawing/2014/chart" uri="{C3380CC4-5D6E-409C-BE32-E72D297353CC}">
              <c16:uniqueId val="{00000000-9AB0-4096-8245-EDC8860D8F8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9AB0-4096-8245-EDC8860D8F8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2-4331-AC40-4FBE4977BA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6742-4331-AC40-4FBE4977BA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3-4F80-AD31-2DC274AD6D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CA93-4F80-AD31-2DC274AD6D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89.43</c:v>
                </c:pt>
                <c:pt idx="1">
                  <c:v>101.67</c:v>
                </c:pt>
                <c:pt idx="2">
                  <c:v>112.27</c:v>
                </c:pt>
                <c:pt idx="3">
                  <c:v>142.76</c:v>
                </c:pt>
                <c:pt idx="4">
                  <c:v>129.13999999999999</c:v>
                </c:pt>
              </c:numCache>
            </c:numRef>
          </c:val>
          <c:extLst>
            <c:ext xmlns:c16="http://schemas.microsoft.com/office/drawing/2014/chart" uri="{C3380CC4-5D6E-409C-BE32-E72D297353CC}">
              <c16:uniqueId val="{00000000-9A80-4561-B3E7-50A583F285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9A80-4561-B3E7-50A583F285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297.07</c:v>
                </c:pt>
                <c:pt idx="1">
                  <c:v>292.19</c:v>
                </c:pt>
                <c:pt idx="2">
                  <c:v>276.33</c:v>
                </c:pt>
                <c:pt idx="3">
                  <c:v>225.57</c:v>
                </c:pt>
                <c:pt idx="4">
                  <c:v>220.4</c:v>
                </c:pt>
              </c:numCache>
            </c:numRef>
          </c:val>
          <c:extLst>
            <c:ext xmlns:c16="http://schemas.microsoft.com/office/drawing/2014/chart" uri="{C3380CC4-5D6E-409C-BE32-E72D297353CC}">
              <c16:uniqueId val="{00000000-B31F-488B-8652-D1CAD011C7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B31F-488B-8652-D1CAD011C7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43-4D32-A1BC-F790C871AF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43-4D32-A1BC-F790C871AF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50.21</c:v>
                </c:pt>
                <c:pt idx="1">
                  <c:v>50.14</c:v>
                </c:pt>
                <c:pt idx="2">
                  <c:v>50.59</c:v>
                </c:pt>
                <c:pt idx="3">
                  <c:v>50.15</c:v>
                </c:pt>
                <c:pt idx="4">
                  <c:v>52.05</c:v>
                </c:pt>
              </c:numCache>
            </c:numRef>
          </c:val>
          <c:extLst>
            <c:ext xmlns:c16="http://schemas.microsoft.com/office/drawing/2014/chart" uri="{C3380CC4-5D6E-409C-BE32-E72D297353CC}">
              <c16:uniqueId val="{00000000-1E10-4A5E-A1FE-D258BE7E10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E10-4A5E-A1FE-D258BE7E10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2110754</v>
      </c>
      <c r="AM8" s="36"/>
      <c r="AN8" s="36"/>
      <c r="AO8" s="36"/>
      <c r="AP8" s="36"/>
      <c r="AQ8" s="36"/>
      <c r="AR8" s="36"/>
      <c r="AS8" s="36"/>
      <c r="AT8" s="37">
        <f>データ!T6</f>
        <v>12583.67</v>
      </c>
      <c r="AU8" s="37"/>
      <c r="AV8" s="37"/>
      <c r="AW8" s="37"/>
      <c r="AX8" s="37"/>
      <c r="AY8" s="37"/>
      <c r="AZ8" s="37"/>
      <c r="BA8" s="37"/>
      <c r="BB8" s="37">
        <f>データ!U6</f>
        <v>167.74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79.849999999999994</v>
      </c>
      <c r="J10" s="37"/>
      <c r="K10" s="37"/>
      <c r="L10" s="37"/>
      <c r="M10" s="37"/>
      <c r="N10" s="37"/>
      <c r="O10" s="37"/>
      <c r="P10" s="37">
        <f>データ!P6</f>
        <v>50.95</v>
      </c>
      <c r="Q10" s="37"/>
      <c r="R10" s="37"/>
      <c r="S10" s="37"/>
      <c r="T10" s="37"/>
      <c r="U10" s="37"/>
      <c r="V10" s="37"/>
      <c r="W10" s="37">
        <f>データ!Q6</f>
        <v>100</v>
      </c>
      <c r="X10" s="37"/>
      <c r="Y10" s="37"/>
      <c r="Z10" s="37"/>
      <c r="AA10" s="37"/>
      <c r="AB10" s="37"/>
      <c r="AC10" s="37"/>
      <c r="AD10" s="36">
        <f>データ!R6</f>
        <v>0</v>
      </c>
      <c r="AE10" s="36"/>
      <c r="AF10" s="36"/>
      <c r="AG10" s="36"/>
      <c r="AH10" s="36"/>
      <c r="AI10" s="36"/>
      <c r="AJ10" s="36"/>
      <c r="AK10" s="2"/>
      <c r="AL10" s="36">
        <f>データ!V6</f>
        <v>713731</v>
      </c>
      <c r="AM10" s="36"/>
      <c r="AN10" s="36"/>
      <c r="AO10" s="36"/>
      <c r="AP10" s="36"/>
      <c r="AQ10" s="36"/>
      <c r="AR10" s="36"/>
      <c r="AS10" s="36"/>
      <c r="AT10" s="37">
        <f>データ!W6</f>
        <v>218.52</v>
      </c>
      <c r="AU10" s="37"/>
      <c r="AV10" s="37"/>
      <c r="AW10" s="37"/>
      <c r="AX10" s="37"/>
      <c r="AY10" s="37"/>
      <c r="AZ10" s="37"/>
      <c r="BA10" s="37"/>
      <c r="BB10" s="37">
        <f>データ!X6</f>
        <v>3266.2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pLdSQPvUpaC7n5+EVAls5dFeIIYCGWKh6r2/nweDEfuiZa+h17CgFGn6DaWmzqJEWdiXwvDSvFVyxY7tBiXQ2g==" saltValue="Iyw2C0A8w7VkzQiS4Xms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150002</v>
      </c>
      <c r="D6" s="19">
        <f t="shared" si="3"/>
        <v>46</v>
      </c>
      <c r="E6" s="19">
        <f t="shared" si="3"/>
        <v>17</v>
      </c>
      <c r="F6" s="19">
        <f t="shared" si="3"/>
        <v>3</v>
      </c>
      <c r="G6" s="19">
        <f t="shared" si="3"/>
        <v>0</v>
      </c>
      <c r="H6" s="19" t="str">
        <f t="shared" si="3"/>
        <v>新潟県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79.849999999999994</v>
      </c>
      <c r="P6" s="20">
        <f t="shared" si="3"/>
        <v>50.95</v>
      </c>
      <c r="Q6" s="20">
        <f t="shared" si="3"/>
        <v>100</v>
      </c>
      <c r="R6" s="20">
        <f t="shared" si="3"/>
        <v>0</v>
      </c>
      <c r="S6" s="20">
        <f t="shared" si="3"/>
        <v>2110754</v>
      </c>
      <c r="T6" s="20">
        <f t="shared" si="3"/>
        <v>12583.67</v>
      </c>
      <c r="U6" s="20">
        <f t="shared" si="3"/>
        <v>167.74</v>
      </c>
      <c r="V6" s="20">
        <f t="shared" si="3"/>
        <v>713731</v>
      </c>
      <c r="W6" s="20">
        <f t="shared" si="3"/>
        <v>218.52</v>
      </c>
      <c r="X6" s="20">
        <f t="shared" si="3"/>
        <v>3266.2</v>
      </c>
      <c r="Y6" s="21">
        <f>IF(Y7="",NA(),Y7)</f>
        <v>109.51</v>
      </c>
      <c r="Z6" s="21">
        <f t="shared" ref="Z6:AH6" si="4">IF(Z7="",NA(),Z7)</f>
        <v>107.51</v>
      </c>
      <c r="AA6" s="21">
        <f t="shared" si="4"/>
        <v>107.66</v>
      </c>
      <c r="AB6" s="21">
        <f t="shared" si="4"/>
        <v>110.74</v>
      </c>
      <c r="AC6" s="21">
        <f t="shared" si="4"/>
        <v>107.86</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89.43</v>
      </c>
      <c r="AV6" s="21">
        <f t="shared" ref="AV6:BD6" si="6">IF(AV7="",NA(),AV7)</f>
        <v>101.67</v>
      </c>
      <c r="AW6" s="21">
        <f t="shared" si="6"/>
        <v>112.27</v>
      </c>
      <c r="AX6" s="21">
        <f t="shared" si="6"/>
        <v>142.76</v>
      </c>
      <c r="AY6" s="21">
        <f t="shared" si="6"/>
        <v>129.13999999999999</v>
      </c>
      <c r="AZ6" s="21">
        <f t="shared" si="6"/>
        <v>101.14</v>
      </c>
      <c r="BA6" s="21">
        <f t="shared" si="6"/>
        <v>104.74</v>
      </c>
      <c r="BB6" s="21">
        <f t="shared" si="6"/>
        <v>104.74</v>
      </c>
      <c r="BC6" s="21">
        <f t="shared" si="6"/>
        <v>104.66</v>
      </c>
      <c r="BD6" s="21">
        <f t="shared" si="6"/>
        <v>103.57</v>
      </c>
      <c r="BE6" s="20" t="str">
        <f>IF(BE7="","",IF(BE7="-","【-】","【"&amp;SUBSTITUTE(TEXT(BE7,"#,##0.00"),"-","△")&amp;"】"))</f>
        <v>【103.38】</v>
      </c>
      <c r="BF6" s="21">
        <f>IF(BF7="",NA(),BF7)</f>
        <v>297.07</v>
      </c>
      <c r="BG6" s="21">
        <f t="shared" ref="BG6:BO6" si="7">IF(BG7="",NA(),BG7)</f>
        <v>292.19</v>
      </c>
      <c r="BH6" s="21">
        <f t="shared" si="7"/>
        <v>276.33</v>
      </c>
      <c r="BI6" s="21">
        <f t="shared" si="7"/>
        <v>225.57</v>
      </c>
      <c r="BJ6" s="21">
        <f t="shared" si="7"/>
        <v>220.4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50.21</v>
      </c>
      <c r="CC6" s="21">
        <f t="shared" ref="CC6:CK6" si="9">IF(CC7="",NA(),CC7)</f>
        <v>50.14</v>
      </c>
      <c r="CD6" s="21">
        <f t="shared" si="9"/>
        <v>50.59</v>
      </c>
      <c r="CE6" s="21">
        <f t="shared" si="9"/>
        <v>50.15</v>
      </c>
      <c r="CF6" s="21">
        <f t="shared" si="9"/>
        <v>52.05</v>
      </c>
      <c r="CG6" s="21">
        <f t="shared" si="9"/>
        <v>50.67</v>
      </c>
      <c r="CH6" s="21">
        <f t="shared" si="9"/>
        <v>48.7</v>
      </c>
      <c r="CI6" s="21">
        <f t="shared" si="9"/>
        <v>52.53</v>
      </c>
      <c r="CJ6" s="21">
        <f t="shared" si="9"/>
        <v>52.75</v>
      </c>
      <c r="CK6" s="21">
        <f t="shared" si="9"/>
        <v>52.89</v>
      </c>
      <c r="CL6" s="20" t="str">
        <f>IF(CL7="","",IF(CL7="-","【-】","【"&amp;SUBSTITUTE(TEXT(CL7,"#,##0.00"),"-","△")&amp;"】"))</f>
        <v>【53.07】</v>
      </c>
      <c r="CM6" s="21">
        <f>IF(CM7="",NA(),CM7)</f>
        <v>69.91</v>
      </c>
      <c r="CN6" s="21">
        <f t="shared" ref="CN6:CV6" si="10">IF(CN7="",NA(),CN7)</f>
        <v>67.87</v>
      </c>
      <c r="CO6" s="21">
        <f t="shared" si="10"/>
        <v>67.38</v>
      </c>
      <c r="CP6" s="21">
        <f t="shared" si="10"/>
        <v>66.84</v>
      </c>
      <c r="CQ6" s="21">
        <f t="shared" si="10"/>
        <v>67.08</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86.89</v>
      </c>
      <c r="CY6" s="21">
        <f t="shared" ref="CY6:DG6" si="11">IF(CY7="",NA(),CY7)</f>
        <v>87.3</v>
      </c>
      <c r="CZ6" s="21">
        <f t="shared" si="11"/>
        <v>87.88</v>
      </c>
      <c r="DA6" s="21">
        <f t="shared" si="11"/>
        <v>88.31</v>
      </c>
      <c r="DB6" s="21">
        <f t="shared" si="11"/>
        <v>88.69</v>
      </c>
      <c r="DC6" s="21">
        <f t="shared" si="11"/>
        <v>94.01</v>
      </c>
      <c r="DD6" s="21">
        <f t="shared" si="11"/>
        <v>94.14</v>
      </c>
      <c r="DE6" s="21">
        <f t="shared" si="11"/>
        <v>94.02</v>
      </c>
      <c r="DF6" s="21">
        <f t="shared" si="11"/>
        <v>94.43</v>
      </c>
      <c r="DG6" s="21">
        <f t="shared" si="11"/>
        <v>94.27</v>
      </c>
      <c r="DH6" s="20" t="str">
        <f>IF(DH7="","",IF(DH7="-","【-】","【"&amp;SUBSTITUTE(TEXT(DH7,"#,##0.00"),"-","△")&amp;"】"))</f>
        <v>【94.19】</v>
      </c>
      <c r="DI6" s="21">
        <f>IF(DI7="",NA(),DI7)</f>
        <v>4.6100000000000003</v>
      </c>
      <c r="DJ6" s="21">
        <f t="shared" ref="DJ6:DR6" si="12">IF(DJ7="",NA(),DJ7)</f>
        <v>8.83</v>
      </c>
      <c r="DK6" s="21">
        <f t="shared" si="12"/>
        <v>12.85</v>
      </c>
      <c r="DL6" s="21">
        <f t="shared" si="12"/>
        <v>16.63</v>
      </c>
      <c r="DM6" s="21">
        <f t="shared" si="12"/>
        <v>19.989999999999998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0.1</v>
      </c>
      <c r="EF6" s="21">
        <f t="shared" ref="EF6:EN6" si="14">IF(EF7="",NA(),EF7)</f>
        <v>0.02</v>
      </c>
      <c r="EG6" s="20">
        <f t="shared" si="14"/>
        <v>0</v>
      </c>
      <c r="EH6" s="20">
        <f t="shared" si="14"/>
        <v>0</v>
      </c>
      <c r="EI6" s="21">
        <f t="shared" si="14"/>
        <v>0.02</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150002</v>
      </c>
      <c r="D7" s="23">
        <v>46</v>
      </c>
      <c r="E7" s="23">
        <v>17</v>
      </c>
      <c r="F7" s="23">
        <v>3</v>
      </c>
      <c r="G7" s="23">
        <v>0</v>
      </c>
      <c r="H7" s="23" t="s">
        <v>96</v>
      </c>
      <c r="I7" s="23" t="s">
        <v>97</v>
      </c>
      <c r="J7" s="23" t="s">
        <v>98</v>
      </c>
      <c r="K7" s="23" t="s">
        <v>99</v>
      </c>
      <c r="L7" s="23" t="s">
        <v>100</v>
      </c>
      <c r="M7" s="23" t="s">
        <v>101</v>
      </c>
      <c r="N7" s="24" t="s">
        <v>102</v>
      </c>
      <c r="O7" s="24">
        <v>79.849999999999994</v>
      </c>
      <c r="P7" s="24">
        <v>50.95</v>
      </c>
      <c r="Q7" s="24">
        <v>100</v>
      </c>
      <c r="R7" s="24">
        <v>0</v>
      </c>
      <c r="S7" s="24">
        <v>2110754</v>
      </c>
      <c r="T7" s="24">
        <v>12583.67</v>
      </c>
      <c r="U7" s="24">
        <v>167.74</v>
      </c>
      <c r="V7" s="24">
        <v>713731</v>
      </c>
      <c r="W7" s="24">
        <v>218.52</v>
      </c>
      <c r="X7" s="24">
        <v>3266.2</v>
      </c>
      <c r="Y7" s="24">
        <v>109.51</v>
      </c>
      <c r="Z7" s="24">
        <v>107.51</v>
      </c>
      <c r="AA7" s="24">
        <v>107.66</v>
      </c>
      <c r="AB7" s="24">
        <v>110.74</v>
      </c>
      <c r="AC7" s="24">
        <v>107.86</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89.43</v>
      </c>
      <c r="AV7" s="24">
        <v>101.67</v>
      </c>
      <c r="AW7" s="24">
        <v>112.27</v>
      </c>
      <c r="AX7" s="24">
        <v>142.76</v>
      </c>
      <c r="AY7" s="24">
        <v>129.13999999999999</v>
      </c>
      <c r="AZ7" s="24">
        <v>101.14</v>
      </c>
      <c r="BA7" s="24">
        <v>104.74</v>
      </c>
      <c r="BB7" s="24">
        <v>104.74</v>
      </c>
      <c r="BC7" s="24">
        <v>104.66</v>
      </c>
      <c r="BD7" s="24">
        <v>103.57</v>
      </c>
      <c r="BE7" s="24">
        <v>103.38</v>
      </c>
      <c r="BF7" s="24">
        <v>297.07</v>
      </c>
      <c r="BG7" s="24">
        <v>292.19</v>
      </c>
      <c r="BH7" s="24">
        <v>276.33</v>
      </c>
      <c r="BI7" s="24">
        <v>225.57</v>
      </c>
      <c r="BJ7" s="24">
        <v>220.4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50.21</v>
      </c>
      <c r="CC7" s="24">
        <v>50.14</v>
      </c>
      <c r="CD7" s="24">
        <v>50.59</v>
      </c>
      <c r="CE7" s="24">
        <v>50.15</v>
      </c>
      <c r="CF7" s="24">
        <v>52.05</v>
      </c>
      <c r="CG7" s="24">
        <v>50.67</v>
      </c>
      <c r="CH7" s="24">
        <v>48.7</v>
      </c>
      <c r="CI7" s="24">
        <v>52.53</v>
      </c>
      <c r="CJ7" s="24">
        <v>52.75</v>
      </c>
      <c r="CK7" s="24">
        <v>52.89</v>
      </c>
      <c r="CL7" s="24">
        <v>53.07</v>
      </c>
      <c r="CM7" s="24">
        <v>69.91</v>
      </c>
      <c r="CN7" s="24">
        <v>67.87</v>
      </c>
      <c r="CO7" s="24">
        <v>67.38</v>
      </c>
      <c r="CP7" s="24">
        <v>66.84</v>
      </c>
      <c r="CQ7" s="24">
        <v>67.08</v>
      </c>
      <c r="CR7" s="24">
        <v>68.2</v>
      </c>
      <c r="CS7" s="24">
        <v>68.05</v>
      </c>
      <c r="CT7" s="24">
        <v>67.099999999999994</v>
      </c>
      <c r="CU7" s="24">
        <v>71.900000000000006</v>
      </c>
      <c r="CV7" s="24">
        <v>68.599999999999994</v>
      </c>
      <c r="CW7" s="24">
        <v>68.61</v>
      </c>
      <c r="CX7" s="24">
        <v>86.89</v>
      </c>
      <c r="CY7" s="24">
        <v>87.3</v>
      </c>
      <c r="CZ7" s="24">
        <v>87.88</v>
      </c>
      <c r="DA7" s="24">
        <v>88.31</v>
      </c>
      <c r="DB7" s="24">
        <v>88.69</v>
      </c>
      <c r="DC7" s="24">
        <v>94.01</v>
      </c>
      <c r="DD7" s="24">
        <v>94.14</v>
      </c>
      <c r="DE7" s="24">
        <v>94.02</v>
      </c>
      <c r="DF7" s="24">
        <v>94.43</v>
      </c>
      <c r="DG7" s="24">
        <v>94.27</v>
      </c>
      <c r="DH7" s="24">
        <v>94.19</v>
      </c>
      <c r="DI7" s="24">
        <v>4.6100000000000003</v>
      </c>
      <c r="DJ7" s="24">
        <v>8.83</v>
      </c>
      <c r="DK7" s="24">
        <v>12.85</v>
      </c>
      <c r="DL7" s="24">
        <v>16.63</v>
      </c>
      <c r="DM7" s="24">
        <v>19.989999999999998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0.1</v>
      </c>
      <c r="EF7" s="24">
        <v>0.02</v>
      </c>
      <c r="EG7" s="24">
        <v>0</v>
      </c>
      <c r="EH7" s="24">
        <v>0</v>
      </c>
      <c r="EI7" s="24">
        <v>0.02</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CA9E6DA-4265-4A9E-ADC3-77A46EA09790}"/>
</file>

<file path=customXml/itemProps2.xml><?xml version="1.0" encoding="utf-8"?>
<ds:datastoreItem xmlns:ds="http://schemas.openxmlformats.org/officeDocument/2006/customXml" ds:itemID="{63F5EC68-FB0C-45A0-A1F1-A67D746E8061}"/>
</file>

<file path=customXml/itemProps3.xml><?xml version="1.0" encoding="utf-8"?>
<ds:datastoreItem xmlns:ds="http://schemas.openxmlformats.org/officeDocument/2006/customXml" ds:itemID="{FC6F1AB2-5F8E-4C3F-A2C3-9CD872730D15}"/>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