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0CC5666C-D1F4-470C-944E-5A23A9E49C04}" xr6:coauthVersionLast="47" xr6:coauthVersionMax="47" xr10:uidLastSave="{00000000-0000-0000-0000-000000000000}"/>
  <workbookProtection workbookAlgorithmName="SHA-512" workbookHashValue="A7t84uomeZEIs8PgKT3HyFB6Mc2C+D0mYROo50cQtlojrGRZ0kKx8iG8npHUm+bCcYoOLiHnuy92vFiLEcOE/Q==" workbookSaltValue="e/YZynPrUjYcGac8kdOopg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EZ7" i="5"/>
  <c r="EX7" i="5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JW12" i="4" s="1"/>
  <c r="AF6" i="5"/>
  <c r="AE6" i="5"/>
  <c r="AD6" i="5"/>
  <c r="AC6" i="5"/>
  <c r="AB6" i="5"/>
  <c r="LP8" i="4" s="1"/>
  <c r="AA6" i="5"/>
  <c r="JW8" i="4" s="1"/>
  <c r="Z6" i="5"/>
  <c r="Y6" i="5"/>
  <c r="FZ12" i="4" s="1"/>
  <c r="X6" i="5"/>
  <c r="EG12" i="4" s="1"/>
  <c r="W6" i="5"/>
  <c r="V6" i="5"/>
  <c r="U6" i="5"/>
  <c r="B12" i="4" s="1"/>
  <c r="T6" i="5"/>
  <c r="FZ10" i="4" s="1"/>
  <c r="S6" i="5"/>
  <c r="EG10" i="4" s="1"/>
  <c r="R6" i="5"/>
  <c r="Q6" i="5"/>
  <c r="AU10" i="4" s="1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L90" i="4"/>
  <c r="K90" i="4"/>
  <c r="I90" i="4"/>
  <c r="H90" i="4"/>
  <c r="G90" i="4"/>
  <c r="E90" i="4"/>
  <c r="MO80" i="4"/>
  <c r="LZ80" i="4"/>
  <c r="LK80" i="4"/>
  <c r="KV80" i="4"/>
  <c r="KG80" i="4"/>
  <c r="JB80" i="4"/>
  <c r="IM80" i="4"/>
  <c r="HX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V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U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U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LP12" i="4"/>
  <c r="ID12" i="4"/>
  <c r="CN12" i="4"/>
  <c r="AU12" i="4"/>
  <c r="LP10" i="4"/>
  <c r="JW10" i="4"/>
  <c r="ID10" i="4"/>
  <c r="CN10" i="4"/>
  <c r="ID8" i="4"/>
  <c r="FZ8" i="4"/>
  <c r="EG8" i="4"/>
  <c r="CN8" i="4"/>
  <c r="AU8" i="4"/>
  <c r="B8" i="4"/>
  <c r="B6" i="4"/>
  <c r="BX78" i="4" l="1"/>
  <c r="BX54" i="4"/>
  <c r="BX32" i="4"/>
  <c r="MO78" i="4"/>
  <c r="MN54" i="4"/>
  <c r="MN32" i="4"/>
  <c r="JB78" i="4"/>
  <c r="FO78" i="4"/>
  <c r="FL54" i="4"/>
  <c r="FL32" i="4"/>
  <c r="IZ54" i="4"/>
  <c r="IZ32" i="4"/>
  <c r="C11" i="5"/>
  <c r="D11" i="5"/>
  <c r="E11" i="5"/>
  <c r="B11" i="5"/>
  <c r="EZ78" i="4" l="1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  <c r="AE78" i="4"/>
  <c r="KV78" i="4"/>
  <c r="KU54" i="4"/>
  <c r="KU32" i="4"/>
  <c r="HI78" i="4"/>
  <c r="HG54" i="4"/>
  <c r="HG32" i="4"/>
  <c r="DS54" i="4"/>
  <c r="DS32" i="4"/>
  <c r="AE54" i="4"/>
  <c r="AE32" i="4"/>
  <c r="DV78" i="4"/>
  <c r="DD32" i="4"/>
  <c r="P78" i="4"/>
  <c r="P54" i="4"/>
  <c r="P32" i="4"/>
  <c r="KG78" i="4"/>
  <c r="KF54" i="4"/>
  <c r="KF32" i="4"/>
  <c r="GT78" i="4"/>
  <c r="GR54" i="4"/>
  <c r="GR32" i="4"/>
  <c r="DG78" i="4"/>
  <c r="DD54" i="4"/>
</calcChain>
</file>

<file path=xl/sharedStrings.xml><?xml version="1.0" encoding="utf-8"?>
<sst xmlns="http://schemas.openxmlformats.org/spreadsheetml/2006/main" count="345" uniqueCount="197">
  <si>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</si>
  <si>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</si>
  <si>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</si>
  <si>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</si>
  <si>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</si>
  <si>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</si>
  <si>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</si>
  <si>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</si>
  <si>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</si>
  <si>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</si>
  <si>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</si>
  <si>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</si>
  <si>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</si>
  <si>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</si>
  <si>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</si>
  <si>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</si>
  <si>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</si>
  <si>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</si>
  <si>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</si>
  <si>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</si>
  <si>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</si>
  <si>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</si>
  <si>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</si>
  <si>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</si>
  <si>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</si>
  <si>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</si>
  <si>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</si>
  <si>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</si>
  <si>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</si>
  <si>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</si>
  <si>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</si>
  <si>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</si>
  <si>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</si>
  <si>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</si>
  <si>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</si>
  <si>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</si>
  <si>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</si>
  <si>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</si>
  <si>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</si>
  <si>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</si>
  <si>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</si>
  <si>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</si>
  <si>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</si>
  <si>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</si>
  <si>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</si>
  <si>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</si>
  <si>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</si>
  <si>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</si>
  <si>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</si>
  <si>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</si>
  <si>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</si>
  <si>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</si>
  <si>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</si>
  <si>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</si>
  <si>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</si>
  <si>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</si>
  <si>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</si>
  <si>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</si>
  <si>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</si>
  <si>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</si>
  <si>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</si>
  <si>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</si>
  <si>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</si>
  <si>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</si>
  <si>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</si>
  <si>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</si>
  <si>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</si>
  <si>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</si>
  <si>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</si>
  <si>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</si>
  <si>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</si>
  <si>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</si>
  <si>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</si>
  <si>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</si>
  <si>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</si>
  <si>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</si>
  <si>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</si>
  <si>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</si>
  <si>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</si>
  <si>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</si>
  <si>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</si>
  <si>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</si>
  <si>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</si>
  <si>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</si>
  <si>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</si>
  <si>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</si>
  <si>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</si>
  <si>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</si>
  <si>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</si>
  <si>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</si>
  <si>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</si>
  <si>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</si>
  <si>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</si>
  <si>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</si>
  <si>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</si>
  <si>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</si>
  <si>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</si>
  <si>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</si>
  <si>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</si>
  <si>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</si>
  <si>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</si>
  <si>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</si>
  <si>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</si>
  <si>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</si>
  <si>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</si>
  <si>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</si>
  <si>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</si>
  <si>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</si>
  <si>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</si>
  <si>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</si>
  <si>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</si>
  <si>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</si>
  <si>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</si>
  <si>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</si>
  <si>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</si>
  <si>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</si>
  <si>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</si>
  <si>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</si>
  <si>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</si>
  <si>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</si>
  <si>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</si>
  <si>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</si>
  <si>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</si>
  <si>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</si>
  <si>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</si>
  <si>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</si>
  <si>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</si>
  <si>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</si>
  <si>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</si>
  <si>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</si>
  <si>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</si>
  <si>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</si>
  <si>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</si>
  <si>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</si>
  <si>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</si>
  <si>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</si>
  <si>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</si>
  <si>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</si>
  <si>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</si>
  <si>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</si>
  <si>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</si>
  <si>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</si>
  <si>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</si>
  <si>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</si>
  <si>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</si>
  <si>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</si>
  <si>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</si>
  <si>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</si>
  <si>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</si>
  <si>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</si>
  <si>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</si>
  <si>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</si>
  <si>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</si>
  <si>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</si>
  <si>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</si>
  <si>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</si>
  <si>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</si>
  <si>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</si>
  <si>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</si>
  <si>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</si>
  <si>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</si>
  <si>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</si>
  <si>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</si>
  <si>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</si>
  <si>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</si>
  <si>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</si>
  <si>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</si>
  <si>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</si>
  <si>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</si>
  <si>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</si>
  <si>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</si>
  <si>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</si>
  <si>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</si>
  <si>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</si>
  <si>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</si>
  <si>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</si>
  <si>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</si>
  <si>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松代病院</t>
  </si>
  <si>
    <t>条例全部</t>
  </si>
  <si>
    <t>病院事業</t>
  </si>
  <si>
    <t>一般病院</t>
  </si>
  <si>
    <t>50床未満</t>
  </si>
  <si>
    <t>自治体職員</t>
  </si>
  <si>
    <t>直営</t>
  </si>
  <si>
    <t>訓</t>
  </si>
  <si>
    <t>救 臨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</si>
  <si>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</si>
  <si>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</si>
  <si>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</si>
  <si>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</si>
  <si>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</si>
  <si>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</si>
  <si>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</si>
  <si>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軽度急性期～慢性期病床の機能を担い、十日町病院との連携のもとプライマリ・ケアと入院医療を担う。</t>
    <phoneticPr fontId="5"/>
  </si>
  <si>
    <t>　不採算地区病院に該当しており、一般会計繰入金を受けて、経常収支比率は概ね100％前後となっているが、医業収支比率の類似病院平均との乖離があり、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④病床利用率：数値が高い
⑤入院患者１人１日当たり収益：数値が低い
⑥外来患者１人１日当たり収益：数値が低い
⑦職員給与費対医業収益比率：数値が高い
⑧材料費対医業収益比率：数値が低い</t>
    <rPh sb="200" eb="201">
      <t>ヒク</t>
    </rPh>
    <phoneticPr fontId="5"/>
  </si>
  <si>
    <t>　建物を中心として、施設全体の老朽化が一定程度進んでいる状況にある。
（各指標の類似病院平均との比較等）
①有形固定資産減価償却率：数値が高い
②器械備品減価償却率：数値が低い
③１床当たり有形固定資産：数値が低い</t>
  </si>
  <si>
    <t>　患者数の減少や医師の不足・偏在など厳しい医療環境が続く中、県立病院が今後も果たすべき役割を担っていくために、経営改善により経営基盤の安定を図っていく。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</si>
</sst>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52.9</c:v>
                </c:pt>
                <c:pt idx="1">
                  <c:v>51.3</c:v>
                </c:pt>
                <c:pt idx="2">
                  <c:v>63.2</c:v>
                </c:pt>
                <c:pt idx="3">
                  <c:v>62.1</c:v>
                </c:pt>
                <c:pt idx="4">
                  <c:v>64.099999999999994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6-42DD-9CD5-0017CCCD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53.9</c:v>
                </c:pt>
                <c:pt idx="3">
                  <c:v>54.9</c:v>
                </c:pt>
                <c:pt idx="4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6-42DD-9CD5-0017CCCD7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8661</c:v>
                </c:pt>
                <c:pt idx="1">
                  <c:v>8997</c:v>
                </c:pt>
                <c:pt idx="2">
                  <c:v>9411</c:v>
                </c:pt>
                <c:pt idx="3">
                  <c:v>9067</c:v>
                </c:pt>
                <c:pt idx="4">
                  <c:v>9061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9-4A45-9F96-4675D887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9435</c:v>
                </c:pt>
                <c:pt idx="3">
                  <c:v>9319</c:v>
                </c:pt>
                <c:pt idx="4">
                  <c:v>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9-4A45-9F96-4675D887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26844</c:v>
                </c:pt>
                <c:pt idx="1">
                  <c:v>26768</c:v>
                </c:pt>
                <c:pt idx="2">
                  <c:v>26814</c:v>
                </c:pt>
                <c:pt idx="3">
                  <c:v>32340</c:v>
                </c:pt>
                <c:pt idx="4">
                  <c:v>32577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4-4491-9F2C-9D8D0CD2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30895</c:v>
                </c:pt>
                <c:pt idx="3">
                  <c:v>31269</c:v>
                </c:pt>
                <c:pt idx="4">
                  <c:v>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4-4491-9F2C-9D8D0CD20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4-4722-9504-68D7611A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141.5</c:v>
                </c:pt>
                <c:pt idx="3">
                  <c:v>147.4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4-4722-9504-68D7611A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55.4</c:v>
                </c:pt>
                <c:pt idx="1">
                  <c:v>55.6</c:v>
                </c:pt>
                <c:pt idx="2">
                  <c:v>50.5</c:v>
                </c:pt>
                <c:pt idx="3">
                  <c:v>52.8</c:v>
                </c:pt>
                <c:pt idx="4">
                  <c:v>50.5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2-43EB-9DA2-E271991A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61.4</c:v>
                </c:pt>
                <c:pt idx="3">
                  <c:v>60.8</c:v>
                </c:pt>
                <c:pt idx="4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2-43EB-9DA2-E271991AC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58.6</c:v>
                </c:pt>
                <c:pt idx="1">
                  <c:v>58.8</c:v>
                </c:pt>
                <c:pt idx="2">
                  <c:v>53.8</c:v>
                </c:pt>
                <c:pt idx="3">
                  <c:v>56</c:v>
                </c:pt>
                <c:pt idx="4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6-4FA0-BFEC-6FA4D547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65.8</c:v>
                </c:pt>
                <c:pt idx="3">
                  <c:v>64.900000000000006</c:v>
                </c:pt>
                <c:pt idx="4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6-4FA0-BFEC-6FA4D5478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</c:v>
                </c:pt>
                <c:pt idx="1">
                  <c:v>103.9</c:v>
                </c:pt>
                <c:pt idx="2">
                  <c:v>99.7</c:v>
                </c:pt>
                <c:pt idx="3">
                  <c:v>98.9</c:v>
                </c:pt>
                <c:pt idx="4">
                  <c:v>96.5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6-4E90-A4F5-13496D77F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100.9</c:v>
                </c:pt>
                <c:pt idx="3">
                  <c:v>97.1</c:v>
                </c:pt>
                <c:pt idx="4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6-4E90-A4F5-13496D77F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74.3</c:v>
                </c:pt>
                <c:pt idx="1">
                  <c:v>75.3</c:v>
                </c:pt>
                <c:pt idx="2">
                  <c:v>65.400000000000006</c:v>
                </c:pt>
                <c:pt idx="3">
                  <c:v>67.3</c:v>
                </c:pt>
                <c:pt idx="4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D-42B5-9585-6D1C05C9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57.9</c:v>
                </c:pt>
                <c:pt idx="3">
                  <c:v>59.3</c:v>
                </c:pt>
                <c:pt idx="4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D-42B5-9585-6D1C05C9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78.400000000000006</c:v>
                </c:pt>
                <c:pt idx="2">
                  <c:v>56.4</c:v>
                </c:pt>
                <c:pt idx="3">
                  <c:v>61.2</c:v>
                </c:pt>
                <c:pt idx="4">
                  <c:v>66.400000000000006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D-49BC-BCFA-4F35B852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72.099999999999994</c:v>
                </c:pt>
                <c:pt idx="3">
                  <c:v>71.900000000000006</c:v>
                </c:pt>
                <c:pt idx="4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D-49BC-BCFA-4F35B8528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19859127</c:v>
                </c:pt>
                <c:pt idx="1">
                  <c:v>19859291</c:v>
                </c:pt>
                <c:pt idx="2">
                  <c:v>31868900</c:v>
                </c:pt>
                <c:pt idx="3">
                  <c:v>32796875</c:v>
                </c:pt>
                <c:pt idx="4">
                  <c:v>33239925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C-4BA8-B723-D33F6440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49580743</c:v>
                </c:pt>
                <c:pt idx="3">
                  <c:v>50826859</c:v>
                </c:pt>
                <c:pt idx="4">
                  <c:v>55159088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C-4BA8-B723-D33F64405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12.8</c:v>
                </c:pt>
                <c:pt idx="1">
                  <c:v>12.9</c:v>
                </c:pt>
                <c:pt idx="2">
                  <c:v>13</c:v>
                </c:pt>
                <c:pt idx="3">
                  <c:v>12.9</c:v>
                </c:pt>
                <c:pt idx="4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CD-4B2F-BB5A-AA05CECC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15.6</c:v>
                </c:pt>
                <c:pt idx="3">
                  <c:v>15.4</c:v>
                </c:pt>
                <c:pt idx="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D-4B2F-BB5A-AA05CECC3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120.1</c:v>
                </c:pt>
                <c:pt idx="1">
                  <c:v>120.2</c:v>
                </c:pt>
                <c:pt idx="2">
                  <c:v>128.69999999999999</c:v>
                </c:pt>
                <c:pt idx="3">
                  <c:v>120.2</c:v>
                </c:pt>
                <c:pt idx="4">
                  <c:v>128.1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1-4966-BAD5-899F568A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86</c:v>
                </c:pt>
                <c:pt idx="3">
                  <c:v>87.4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1-4966-BAD5-899F568AD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松代病院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40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5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40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2656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37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37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193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101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103.9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99.7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98.9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96.5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58.6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58.8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53.8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56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53.1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55.4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55.6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50.5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52.8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50.5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52.9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51.3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63.2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62.1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64.099999999999994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100.7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100.9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97.1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95.6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73.8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75.5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65.8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64.900000000000006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63.6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69.900000000000006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71.599999999999994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61.4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60.8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59.3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62.3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62.1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53.9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54.9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57.1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194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195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26844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26768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26814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32340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32577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8661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8997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9411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9067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9061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120.1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120.2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128.69999999999999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120.2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128.1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12.8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12.9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13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12.9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14.2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27227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28176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30895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31269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32712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9509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9548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9435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9319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9359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77.7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75.7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86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87.4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89.7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15.7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14.6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15.6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15.4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16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196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74.3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75.3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65.400000000000006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67.3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70.7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77.7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78.400000000000006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56.4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61.2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66.400000000000006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19859127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19859291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31868900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32796875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33239925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131.30000000000001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141.5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147.4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145.1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58.3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57.9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59.3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56.1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72.3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72.099999999999994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71.900000000000006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69.099999999999994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42330999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43068047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49580743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50826859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55159088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KM59YhJaTHsP7tpjw84OnkJ4mAFlyy2RpHl0yzcpNLnER4TPzpUQVm3mPzrhLeJ2rjDrXA5FwcKNjPeGhsJohQ==" saltValue="kdwgXxgY0rByPC0jO87sD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111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112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113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114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115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116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117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118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119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120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121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122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158</v>
      </c>
      <c r="AU5" s="49" t="s">
        <v>148</v>
      </c>
      <c r="AV5" s="49" t="s">
        <v>159</v>
      </c>
      <c r="AW5" s="49" t="s">
        <v>160</v>
      </c>
      <c r="AX5" s="49" t="s">
        <v>161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147</v>
      </c>
      <c r="BF5" s="49" t="s">
        <v>148</v>
      </c>
      <c r="BG5" s="49" t="s">
        <v>149</v>
      </c>
      <c r="BH5" s="49" t="s">
        <v>160</v>
      </c>
      <c r="BI5" s="49" t="s">
        <v>161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158</v>
      </c>
      <c r="BQ5" s="49" t="s">
        <v>148</v>
      </c>
      <c r="BR5" s="49" t="s">
        <v>149</v>
      </c>
      <c r="BS5" s="49" t="s">
        <v>150</v>
      </c>
      <c r="BT5" s="49" t="s">
        <v>162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163</v>
      </c>
      <c r="CB5" s="49" t="s">
        <v>148</v>
      </c>
      <c r="CC5" s="49" t="s">
        <v>149</v>
      </c>
      <c r="CD5" s="49" t="s">
        <v>160</v>
      </c>
      <c r="CE5" s="49" t="s">
        <v>161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158</v>
      </c>
      <c r="CM5" s="49" t="s">
        <v>148</v>
      </c>
      <c r="CN5" s="49" t="s">
        <v>164</v>
      </c>
      <c r="CO5" s="49" t="s">
        <v>165</v>
      </c>
      <c r="CP5" s="49" t="s">
        <v>166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158</v>
      </c>
      <c r="CX5" s="49" t="s">
        <v>167</v>
      </c>
      <c r="CY5" s="49" t="s">
        <v>149</v>
      </c>
      <c r="CZ5" s="49" t="s">
        <v>168</v>
      </c>
      <c r="DA5" s="49" t="s">
        <v>161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158</v>
      </c>
      <c r="DI5" s="49" t="s">
        <v>148</v>
      </c>
      <c r="DJ5" s="49" t="s">
        <v>149</v>
      </c>
      <c r="DK5" s="49" t="s">
        <v>160</v>
      </c>
      <c r="DL5" s="49" t="s">
        <v>161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158</v>
      </c>
      <c r="DT5" s="49" t="s">
        <v>148</v>
      </c>
      <c r="DU5" s="49" t="s">
        <v>164</v>
      </c>
      <c r="DV5" s="49" t="s">
        <v>165</v>
      </c>
      <c r="DW5" s="49" t="s">
        <v>161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158</v>
      </c>
      <c r="EE5" s="49" t="s">
        <v>169</v>
      </c>
      <c r="EF5" s="49" t="s">
        <v>170</v>
      </c>
      <c r="EG5" s="49" t="s">
        <v>160</v>
      </c>
      <c r="EH5" s="49" t="s">
        <v>161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158</v>
      </c>
      <c r="EP5" s="49" t="s">
        <v>148</v>
      </c>
      <c r="EQ5" s="49" t="s">
        <v>159</v>
      </c>
      <c r="ER5" s="49" t="s">
        <v>160</v>
      </c>
      <c r="ES5" s="49" t="s">
        <v>171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172</v>
      </c>
      <c r="EZ5" s="49" t="s">
        <v>147</v>
      </c>
      <c r="FA5" s="49" t="s">
        <v>148</v>
      </c>
      <c r="FB5" s="49" t="s">
        <v>173</v>
      </c>
      <c r="FC5" s="49" t="s">
        <v>160</v>
      </c>
      <c r="FD5" s="49" t="s">
        <v>166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 x14ac:dyDescent="0.2">
      <c r="A6" s="35" t="s">
        <v>174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1</v>
      </c>
      <c r="H6" s="147" t="str">
        <f>IF(H8&lt;&gt;I8,H8,"")&amp;IF(I8&lt;&gt;J8,I8,"")&amp;"　"&amp;J8</f>
        <v>新潟県　松代病院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5</v>
      </c>
      <c r="R6" s="50" t="str">
        <f t="shared" si="3"/>
        <v>-</v>
      </c>
      <c r="S6" s="50" t="str">
        <f t="shared" si="3"/>
        <v>訓</v>
      </c>
      <c r="T6" s="50" t="str">
        <f t="shared" si="3"/>
        <v>救 臨 輪</v>
      </c>
      <c r="U6" s="51">
        <f>U8</f>
        <v>2110754</v>
      </c>
      <c r="V6" s="51">
        <f>V8</f>
        <v>2656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40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40</v>
      </c>
      <c r="AF6" s="51">
        <f t="shared" si="3"/>
        <v>37</v>
      </c>
      <c r="AG6" s="51" t="str">
        <f t="shared" si="3"/>
        <v>-</v>
      </c>
      <c r="AH6" s="51">
        <f t="shared" si="3"/>
        <v>37</v>
      </c>
      <c r="AI6" s="52">
        <f>IF(AI8="-",NA(),AI8)</f>
        <v>101</v>
      </c>
      <c r="AJ6" s="52">
        <f t="shared" ref="AJ6:AR6" si="5">IF(AJ8="-",NA(),AJ8)</f>
        <v>103.9</v>
      </c>
      <c r="AK6" s="52">
        <f t="shared" si="5"/>
        <v>99.7</v>
      </c>
      <c r="AL6" s="52">
        <f t="shared" si="5"/>
        <v>98.9</v>
      </c>
      <c r="AM6" s="52">
        <f t="shared" si="5"/>
        <v>96.5</v>
      </c>
      <c r="AN6" s="52">
        <f t="shared" si="5"/>
        <v>100.7</v>
      </c>
      <c r="AO6" s="52">
        <f t="shared" si="5"/>
        <v>103.6</v>
      </c>
      <c r="AP6" s="52">
        <f t="shared" si="5"/>
        <v>100.9</v>
      </c>
      <c r="AQ6" s="52">
        <f t="shared" si="5"/>
        <v>97.1</v>
      </c>
      <c r="AR6" s="52">
        <f t="shared" si="5"/>
        <v>95.6</v>
      </c>
      <c r="AS6" s="52" t="str">
        <f>IF(AS8="-","【-】","【"&amp;SUBSTITUTE(TEXT(AS8,"#,##0.0"),"-","△")&amp;"】")</f>
        <v>【93.7】</v>
      </c>
      <c r="AT6" s="52">
        <f>IF(AT8="-",NA(),AT8)</f>
        <v>58.6</v>
      </c>
      <c r="AU6" s="52">
        <f t="shared" ref="AU6:BC6" si="6">IF(AU8="-",NA(),AU8)</f>
        <v>58.8</v>
      </c>
      <c r="AV6" s="52">
        <f t="shared" si="6"/>
        <v>53.8</v>
      </c>
      <c r="AW6" s="52">
        <f t="shared" si="6"/>
        <v>56</v>
      </c>
      <c r="AX6" s="52">
        <f t="shared" si="6"/>
        <v>53.1</v>
      </c>
      <c r="AY6" s="52">
        <f t="shared" si="6"/>
        <v>73.8</v>
      </c>
      <c r="AZ6" s="52">
        <f t="shared" si="6"/>
        <v>75.5</v>
      </c>
      <c r="BA6" s="52">
        <f t="shared" si="6"/>
        <v>65.8</v>
      </c>
      <c r="BB6" s="52">
        <f t="shared" si="6"/>
        <v>64.900000000000006</v>
      </c>
      <c r="BC6" s="52">
        <f t="shared" si="6"/>
        <v>63.6</v>
      </c>
      <c r="BD6" s="52" t="str">
        <f>IF(BD8="-","【-】","【"&amp;SUBSTITUTE(TEXT(BD8,"#,##0.0"),"-","△")&amp;"】")</f>
        <v>【85.2】</v>
      </c>
      <c r="BE6" s="52">
        <f>IF(BE8="-",NA(),BE8)</f>
        <v>55.4</v>
      </c>
      <c r="BF6" s="52">
        <f t="shared" ref="BF6:BN6" si="7">IF(BF8="-",NA(),BF8)</f>
        <v>55.6</v>
      </c>
      <c r="BG6" s="52">
        <f t="shared" si="7"/>
        <v>50.5</v>
      </c>
      <c r="BH6" s="52">
        <f t="shared" si="7"/>
        <v>52.8</v>
      </c>
      <c r="BI6" s="52">
        <f t="shared" si="7"/>
        <v>50.5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61.4</v>
      </c>
      <c r="BM6" s="52">
        <f t="shared" si="7"/>
        <v>60.8</v>
      </c>
      <c r="BN6" s="52">
        <f t="shared" si="7"/>
        <v>59.3</v>
      </c>
      <c r="BO6" s="52" t="str">
        <f>IF(BO8="-","【-】","【"&amp;SUBSTITUTE(TEXT(BO8,"#,##0.0"),"-","△")&amp;"】")</f>
        <v>【82.6】</v>
      </c>
      <c r="BP6" s="52">
        <f>IF(BP8="-",NA(),BP8)</f>
        <v>52.9</v>
      </c>
      <c r="BQ6" s="52">
        <f t="shared" ref="BQ6:BY6" si="8">IF(BQ8="-",NA(),BQ8)</f>
        <v>51.3</v>
      </c>
      <c r="BR6" s="52">
        <f t="shared" si="8"/>
        <v>63.2</v>
      </c>
      <c r="BS6" s="52">
        <f t="shared" si="8"/>
        <v>62.1</v>
      </c>
      <c r="BT6" s="52">
        <f t="shared" si="8"/>
        <v>64.099999999999994</v>
      </c>
      <c r="BU6" s="52">
        <f t="shared" si="8"/>
        <v>62.3</v>
      </c>
      <c r="BV6" s="52">
        <f t="shared" si="8"/>
        <v>62.1</v>
      </c>
      <c r="BW6" s="52">
        <f t="shared" si="8"/>
        <v>53.9</v>
      </c>
      <c r="BX6" s="52">
        <f t="shared" si="8"/>
        <v>54.9</v>
      </c>
      <c r="BY6" s="52">
        <f t="shared" si="8"/>
        <v>57.1</v>
      </c>
      <c r="BZ6" s="52" t="str">
        <f>IF(BZ8="-","【-】","【"&amp;SUBSTITUTE(TEXT(BZ8,"#,##0.0"),"-","△")&amp;"】")</f>
        <v>【70.7】</v>
      </c>
      <c r="CA6" s="53">
        <f>IF(CA8="-",NA(),CA8)</f>
        <v>26844</v>
      </c>
      <c r="CB6" s="53">
        <f t="shared" ref="CB6:CJ6" si="9">IF(CB8="-",NA(),CB8)</f>
        <v>26768</v>
      </c>
      <c r="CC6" s="53">
        <f t="shared" si="9"/>
        <v>26814</v>
      </c>
      <c r="CD6" s="53">
        <f t="shared" si="9"/>
        <v>32340</v>
      </c>
      <c r="CE6" s="53">
        <f t="shared" si="9"/>
        <v>32577</v>
      </c>
      <c r="CF6" s="53">
        <f t="shared" si="9"/>
        <v>27227</v>
      </c>
      <c r="CG6" s="53">
        <f t="shared" si="9"/>
        <v>28176</v>
      </c>
      <c r="CH6" s="53">
        <f t="shared" si="9"/>
        <v>30895</v>
      </c>
      <c r="CI6" s="53">
        <f t="shared" si="9"/>
        <v>31269</v>
      </c>
      <c r="CJ6" s="53">
        <f t="shared" si="9"/>
        <v>32712</v>
      </c>
      <c r="CK6" s="52" t="str">
        <f>IF(CK8="-","【-】","【"&amp;SUBSTITUTE(TEXT(CK8,"#,##0"),"-","△")&amp;"】")</f>
        <v>【63,608】</v>
      </c>
      <c r="CL6" s="53">
        <f>IF(CL8="-",NA(),CL8)</f>
        <v>8661</v>
      </c>
      <c r="CM6" s="53">
        <f t="shared" ref="CM6:CU6" si="10">IF(CM8="-",NA(),CM8)</f>
        <v>8997</v>
      </c>
      <c r="CN6" s="53">
        <f t="shared" si="10"/>
        <v>9411</v>
      </c>
      <c r="CO6" s="53">
        <f t="shared" si="10"/>
        <v>9067</v>
      </c>
      <c r="CP6" s="53">
        <f t="shared" si="10"/>
        <v>9061</v>
      </c>
      <c r="CQ6" s="53">
        <f t="shared" si="10"/>
        <v>9509</v>
      </c>
      <c r="CR6" s="53">
        <f t="shared" si="10"/>
        <v>9548</v>
      </c>
      <c r="CS6" s="53">
        <f t="shared" si="10"/>
        <v>9435</v>
      </c>
      <c r="CT6" s="53">
        <f t="shared" si="10"/>
        <v>9319</v>
      </c>
      <c r="CU6" s="53">
        <f t="shared" si="10"/>
        <v>9359</v>
      </c>
      <c r="CV6" s="52" t="str">
        <f>IF(CV8="-","【-】","【"&amp;SUBSTITUTE(TEXT(CV8,"#,##0"),"-","△")&amp;"】")</f>
        <v>【18,510】</v>
      </c>
      <c r="CW6" s="52">
        <f>IF(CW8="-",NA(),CW8)</f>
        <v>120.1</v>
      </c>
      <c r="CX6" s="52">
        <f t="shared" ref="CX6:DF6" si="11">IF(CX8="-",NA(),CX8)</f>
        <v>120.2</v>
      </c>
      <c r="CY6" s="52">
        <f t="shared" si="11"/>
        <v>128.69999999999999</v>
      </c>
      <c r="CZ6" s="52">
        <f t="shared" si="11"/>
        <v>120.2</v>
      </c>
      <c r="DA6" s="52">
        <f t="shared" si="11"/>
        <v>128.1</v>
      </c>
      <c r="DB6" s="52">
        <f t="shared" si="11"/>
        <v>77.7</v>
      </c>
      <c r="DC6" s="52">
        <f t="shared" si="11"/>
        <v>75.7</v>
      </c>
      <c r="DD6" s="52">
        <f t="shared" si="11"/>
        <v>86</v>
      </c>
      <c r="DE6" s="52">
        <f t="shared" si="11"/>
        <v>87.4</v>
      </c>
      <c r="DF6" s="52">
        <f t="shared" si="11"/>
        <v>89.7</v>
      </c>
      <c r="DG6" s="52" t="str">
        <f>IF(DG8="-","【-】","【"&amp;SUBSTITUTE(TEXT(DG8,"#,##0.0"),"-","△")&amp;"】")</f>
        <v>【57.7】</v>
      </c>
      <c r="DH6" s="52">
        <f>IF(DH8="-",NA(),DH8)</f>
        <v>12.8</v>
      </c>
      <c r="DI6" s="52">
        <f t="shared" ref="DI6:DQ6" si="12">IF(DI8="-",NA(),DI8)</f>
        <v>12.9</v>
      </c>
      <c r="DJ6" s="52">
        <f t="shared" si="12"/>
        <v>13</v>
      </c>
      <c r="DK6" s="52">
        <f t="shared" si="12"/>
        <v>12.9</v>
      </c>
      <c r="DL6" s="52">
        <f t="shared" si="12"/>
        <v>14.2</v>
      </c>
      <c r="DM6" s="52">
        <f t="shared" si="12"/>
        <v>15.7</v>
      </c>
      <c r="DN6" s="52">
        <f t="shared" si="12"/>
        <v>14.6</v>
      </c>
      <c r="DO6" s="52">
        <f t="shared" si="12"/>
        <v>15.6</v>
      </c>
      <c r="DP6" s="52">
        <f t="shared" si="12"/>
        <v>15.4</v>
      </c>
      <c r="DQ6" s="52">
        <f t="shared" si="12"/>
        <v>16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141.5</v>
      </c>
      <c r="EA6" s="52">
        <f t="shared" si="13"/>
        <v>147.4</v>
      </c>
      <c r="EB6" s="52">
        <f t="shared" si="13"/>
        <v>145.1</v>
      </c>
      <c r="EC6" s="52" t="str">
        <f>IF(EC8="-","【-】","【"&amp;SUBSTITUTE(TEXT(EC8,"#,##0.0"),"-","△")&amp;"】")</f>
        <v>【54.3】</v>
      </c>
      <c r="ED6" s="52">
        <f>IF(ED8="-",NA(),ED8)</f>
        <v>74.3</v>
      </c>
      <c r="EE6" s="52">
        <f t="shared" ref="EE6:EM6" si="14">IF(EE8="-",NA(),EE8)</f>
        <v>75.3</v>
      </c>
      <c r="EF6" s="52">
        <f t="shared" si="14"/>
        <v>65.400000000000006</v>
      </c>
      <c r="EG6" s="52">
        <f t="shared" si="14"/>
        <v>67.3</v>
      </c>
      <c r="EH6" s="52">
        <f t="shared" si="14"/>
        <v>70.7</v>
      </c>
      <c r="EI6" s="52">
        <f t="shared" si="14"/>
        <v>56.9</v>
      </c>
      <c r="EJ6" s="52">
        <f t="shared" si="14"/>
        <v>58.3</v>
      </c>
      <c r="EK6" s="52">
        <f t="shared" si="14"/>
        <v>57.9</v>
      </c>
      <c r="EL6" s="52">
        <f t="shared" si="14"/>
        <v>59.3</v>
      </c>
      <c r="EM6" s="52">
        <f t="shared" si="14"/>
        <v>56.1</v>
      </c>
      <c r="EN6" s="52" t="str">
        <f>IF(EN8="-","【-】","【"&amp;SUBSTITUTE(TEXT(EN8,"#,##0.0"),"-","△")&amp;"】")</f>
        <v>【58.0】</v>
      </c>
      <c r="EO6" s="52">
        <f>IF(EO8="-",NA(),EO8)</f>
        <v>77.7</v>
      </c>
      <c r="EP6" s="52">
        <f t="shared" ref="EP6:EX6" si="15">IF(EP8="-",NA(),EP8)</f>
        <v>78.400000000000006</v>
      </c>
      <c r="EQ6" s="52">
        <f t="shared" si="15"/>
        <v>56.4</v>
      </c>
      <c r="ER6" s="52">
        <f t="shared" si="15"/>
        <v>61.2</v>
      </c>
      <c r="ES6" s="52">
        <f t="shared" si="15"/>
        <v>66.400000000000006</v>
      </c>
      <c r="ET6" s="52">
        <f t="shared" si="15"/>
        <v>72.5</v>
      </c>
      <c r="EU6" s="52">
        <f t="shared" si="15"/>
        <v>72.3</v>
      </c>
      <c r="EV6" s="52">
        <f t="shared" si="15"/>
        <v>72.099999999999994</v>
      </c>
      <c r="EW6" s="52">
        <f t="shared" si="15"/>
        <v>71.900000000000006</v>
      </c>
      <c r="EX6" s="52">
        <f t="shared" si="15"/>
        <v>69.099999999999994</v>
      </c>
      <c r="EY6" s="52" t="str">
        <f>IF(EY8="-","【-】","【"&amp;SUBSTITUTE(TEXT(EY8,"#,##0.0"),"-","△")&amp;"】")</f>
        <v>【70.8】</v>
      </c>
      <c r="EZ6" s="53">
        <f>IF(EZ8="-",NA(),EZ8)</f>
        <v>19859127</v>
      </c>
      <c r="FA6" s="53">
        <f t="shared" ref="FA6:FI6" si="16">IF(FA8="-",NA(),FA8)</f>
        <v>19859291</v>
      </c>
      <c r="FB6" s="53">
        <f t="shared" si="16"/>
        <v>31868900</v>
      </c>
      <c r="FC6" s="53">
        <f t="shared" si="16"/>
        <v>32796875</v>
      </c>
      <c r="FD6" s="53">
        <f t="shared" si="16"/>
        <v>33239925</v>
      </c>
      <c r="FE6" s="53">
        <f t="shared" si="16"/>
        <v>42330999</v>
      </c>
      <c r="FF6" s="53">
        <f t="shared" si="16"/>
        <v>43068047</v>
      </c>
      <c r="FG6" s="53">
        <f t="shared" si="16"/>
        <v>49580743</v>
      </c>
      <c r="FH6" s="53">
        <f t="shared" si="16"/>
        <v>50826859</v>
      </c>
      <c r="FI6" s="53">
        <f t="shared" si="16"/>
        <v>55159088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175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1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50床未満</v>
      </c>
      <c r="O7" s="50" t="str">
        <f>O8</f>
        <v>自治体職員</v>
      </c>
      <c r="P7" s="50" t="str">
        <f>P8</f>
        <v>直営</v>
      </c>
      <c r="Q7" s="51">
        <f t="shared" si="17"/>
        <v>5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 臨 輪</v>
      </c>
      <c r="U7" s="51">
        <f>U8</f>
        <v>2110754</v>
      </c>
      <c r="V7" s="51">
        <f>V8</f>
        <v>2656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40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40</v>
      </c>
      <c r="AF7" s="51">
        <f t="shared" si="17"/>
        <v>37</v>
      </c>
      <c r="AG7" s="51" t="str">
        <f t="shared" si="17"/>
        <v>-</v>
      </c>
      <c r="AH7" s="51">
        <f t="shared" si="17"/>
        <v>37</v>
      </c>
      <c r="AI7" s="52">
        <f>AI8</f>
        <v>101</v>
      </c>
      <c r="AJ7" s="52">
        <f t="shared" ref="AJ7:AR7" si="18">AJ8</f>
        <v>103.9</v>
      </c>
      <c r="AK7" s="52">
        <f t="shared" si="18"/>
        <v>99.7</v>
      </c>
      <c r="AL7" s="52">
        <f t="shared" si="18"/>
        <v>98.9</v>
      </c>
      <c r="AM7" s="52">
        <f t="shared" si="18"/>
        <v>96.5</v>
      </c>
      <c r="AN7" s="52">
        <f t="shared" si="18"/>
        <v>100.7</v>
      </c>
      <c r="AO7" s="52">
        <f t="shared" si="18"/>
        <v>103.6</v>
      </c>
      <c r="AP7" s="52">
        <f t="shared" si="18"/>
        <v>100.9</v>
      </c>
      <c r="AQ7" s="52">
        <f t="shared" si="18"/>
        <v>97.1</v>
      </c>
      <c r="AR7" s="52">
        <f t="shared" si="18"/>
        <v>95.6</v>
      </c>
      <c r="AS7" s="52"/>
      <c r="AT7" s="52">
        <f>AT8</f>
        <v>58.6</v>
      </c>
      <c r="AU7" s="52">
        <f t="shared" ref="AU7:BC7" si="19">AU8</f>
        <v>58.8</v>
      </c>
      <c r="AV7" s="52">
        <f t="shared" si="19"/>
        <v>53.8</v>
      </c>
      <c r="AW7" s="52">
        <f t="shared" si="19"/>
        <v>56</v>
      </c>
      <c r="AX7" s="52">
        <f t="shared" si="19"/>
        <v>53.1</v>
      </c>
      <c r="AY7" s="52">
        <f t="shared" si="19"/>
        <v>73.8</v>
      </c>
      <c r="AZ7" s="52">
        <f t="shared" si="19"/>
        <v>75.5</v>
      </c>
      <c r="BA7" s="52">
        <f t="shared" si="19"/>
        <v>65.8</v>
      </c>
      <c r="BB7" s="52">
        <f t="shared" si="19"/>
        <v>64.900000000000006</v>
      </c>
      <c r="BC7" s="52">
        <f t="shared" si="19"/>
        <v>63.6</v>
      </c>
      <c r="BD7" s="52"/>
      <c r="BE7" s="52">
        <f>BE8</f>
        <v>55.4</v>
      </c>
      <c r="BF7" s="52">
        <f t="shared" ref="BF7:BN7" si="20">BF8</f>
        <v>55.6</v>
      </c>
      <c r="BG7" s="52">
        <f t="shared" si="20"/>
        <v>50.5</v>
      </c>
      <c r="BH7" s="52">
        <f t="shared" si="20"/>
        <v>52.8</v>
      </c>
      <c r="BI7" s="52">
        <f t="shared" si="20"/>
        <v>50.5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61.4</v>
      </c>
      <c r="BM7" s="52">
        <f t="shared" si="20"/>
        <v>60.8</v>
      </c>
      <c r="BN7" s="52">
        <f t="shared" si="20"/>
        <v>59.3</v>
      </c>
      <c r="BO7" s="52"/>
      <c r="BP7" s="52">
        <f>BP8</f>
        <v>52.9</v>
      </c>
      <c r="BQ7" s="52">
        <f t="shared" ref="BQ7:BY7" si="21">BQ8</f>
        <v>51.3</v>
      </c>
      <c r="BR7" s="52">
        <f t="shared" si="21"/>
        <v>63.2</v>
      </c>
      <c r="BS7" s="52">
        <f t="shared" si="21"/>
        <v>62.1</v>
      </c>
      <c r="BT7" s="52">
        <f t="shared" si="21"/>
        <v>64.099999999999994</v>
      </c>
      <c r="BU7" s="52">
        <f t="shared" si="21"/>
        <v>62.3</v>
      </c>
      <c r="BV7" s="52">
        <f t="shared" si="21"/>
        <v>62.1</v>
      </c>
      <c r="BW7" s="52">
        <f t="shared" si="21"/>
        <v>53.9</v>
      </c>
      <c r="BX7" s="52">
        <f t="shared" si="21"/>
        <v>54.9</v>
      </c>
      <c r="BY7" s="52">
        <f t="shared" si="21"/>
        <v>57.1</v>
      </c>
      <c r="BZ7" s="52"/>
      <c r="CA7" s="53">
        <f>CA8</f>
        <v>26844</v>
      </c>
      <c r="CB7" s="53">
        <f t="shared" ref="CB7:CJ7" si="22">CB8</f>
        <v>26768</v>
      </c>
      <c r="CC7" s="53">
        <f t="shared" si="22"/>
        <v>26814</v>
      </c>
      <c r="CD7" s="53">
        <f t="shared" si="22"/>
        <v>32340</v>
      </c>
      <c r="CE7" s="53">
        <f t="shared" si="22"/>
        <v>32577</v>
      </c>
      <c r="CF7" s="53">
        <f t="shared" si="22"/>
        <v>27227</v>
      </c>
      <c r="CG7" s="53">
        <f t="shared" si="22"/>
        <v>28176</v>
      </c>
      <c r="CH7" s="53">
        <f t="shared" si="22"/>
        <v>30895</v>
      </c>
      <c r="CI7" s="53">
        <f t="shared" si="22"/>
        <v>31269</v>
      </c>
      <c r="CJ7" s="53">
        <f t="shared" si="22"/>
        <v>32712</v>
      </c>
      <c r="CK7" s="52"/>
      <c r="CL7" s="53">
        <f>CL8</f>
        <v>8661</v>
      </c>
      <c r="CM7" s="53">
        <f t="shared" ref="CM7:CU7" si="23">CM8</f>
        <v>8997</v>
      </c>
      <c r="CN7" s="53">
        <f t="shared" si="23"/>
        <v>9411</v>
      </c>
      <c r="CO7" s="53">
        <f t="shared" si="23"/>
        <v>9067</v>
      </c>
      <c r="CP7" s="53">
        <f t="shared" si="23"/>
        <v>9061</v>
      </c>
      <c r="CQ7" s="53">
        <f t="shared" si="23"/>
        <v>9509</v>
      </c>
      <c r="CR7" s="53">
        <f t="shared" si="23"/>
        <v>9548</v>
      </c>
      <c r="CS7" s="53">
        <f t="shared" si="23"/>
        <v>9435</v>
      </c>
      <c r="CT7" s="53">
        <f t="shared" si="23"/>
        <v>9319</v>
      </c>
      <c r="CU7" s="53">
        <f t="shared" si="23"/>
        <v>9359</v>
      </c>
      <c r="CV7" s="52"/>
      <c r="CW7" s="52">
        <f>CW8</f>
        <v>120.1</v>
      </c>
      <c r="CX7" s="52">
        <f t="shared" ref="CX7:DF7" si="24">CX8</f>
        <v>120.2</v>
      </c>
      <c r="CY7" s="52">
        <f t="shared" si="24"/>
        <v>128.69999999999999</v>
      </c>
      <c r="CZ7" s="52">
        <f t="shared" si="24"/>
        <v>120.2</v>
      </c>
      <c r="DA7" s="52">
        <f t="shared" si="24"/>
        <v>128.1</v>
      </c>
      <c r="DB7" s="52">
        <f t="shared" si="24"/>
        <v>77.7</v>
      </c>
      <c r="DC7" s="52">
        <f t="shared" si="24"/>
        <v>75.7</v>
      </c>
      <c r="DD7" s="52">
        <f t="shared" si="24"/>
        <v>86</v>
      </c>
      <c r="DE7" s="52">
        <f t="shared" si="24"/>
        <v>87.4</v>
      </c>
      <c r="DF7" s="52">
        <f t="shared" si="24"/>
        <v>89.7</v>
      </c>
      <c r="DG7" s="52"/>
      <c r="DH7" s="52">
        <f>DH8</f>
        <v>12.8</v>
      </c>
      <c r="DI7" s="52">
        <f t="shared" ref="DI7:DQ7" si="25">DI8</f>
        <v>12.9</v>
      </c>
      <c r="DJ7" s="52">
        <f t="shared" si="25"/>
        <v>13</v>
      </c>
      <c r="DK7" s="52">
        <f t="shared" si="25"/>
        <v>12.9</v>
      </c>
      <c r="DL7" s="52">
        <f t="shared" si="25"/>
        <v>14.2</v>
      </c>
      <c r="DM7" s="52">
        <f t="shared" si="25"/>
        <v>15.7</v>
      </c>
      <c r="DN7" s="52">
        <f t="shared" si="25"/>
        <v>14.6</v>
      </c>
      <c r="DO7" s="52">
        <f t="shared" si="25"/>
        <v>15.6</v>
      </c>
      <c r="DP7" s="52">
        <f t="shared" si="25"/>
        <v>15.4</v>
      </c>
      <c r="DQ7" s="52">
        <f t="shared" si="25"/>
        <v>16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141.5</v>
      </c>
      <c r="EA7" s="52">
        <f t="shared" si="26"/>
        <v>147.4</v>
      </c>
      <c r="EB7" s="52">
        <f t="shared" si="26"/>
        <v>145.1</v>
      </c>
      <c r="EC7" s="52"/>
      <c r="ED7" s="52">
        <f>ED8</f>
        <v>74.3</v>
      </c>
      <c r="EE7" s="52">
        <f t="shared" ref="EE7:EM7" si="27">EE8</f>
        <v>75.3</v>
      </c>
      <c r="EF7" s="52">
        <f t="shared" si="27"/>
        <v>65.400000000000006</v>
      </c>
      <c r="EG7" s="52">
        <f t="shared" si="27"/>
        <v>67.3</v>
      </c>
      <c r="EH7" s="52">
        <f t="shared" si="27"/>
        <v>70.7</v>
      </c>
      <c r="EI7" s="52">
        <f t="shared" si="27"/>
        <v>56.9</v>
      </c>
      <c r="EJ7" s="52">
        <f t="shared" si="27"/>
        <v>58.3</v>
      </c>
      <c r="EK7" s="52">
        <f t="shared" si="27"/>
        <v>57.9</v>
      </c>
      <c r="EL7" s="52">
        <f t="shared" si="27"/>
        <v>59.3</v>
      </c>
      <c r="EM7" s="52">
        <f t="shared" si="27"/>
        <v>56.1</v>
      </c>
      <c r="EN7" s="52"/>
      <c r="EO7" s="52">
        <f>EO8</f>
        <v>77.7</v>
      </c>
      <c r="EP7" s="52">
        <f t="shared" ref="EP7:EX7" si="28">EP8</f>
        <v>78.400000000000006</v>
      </c>
      <c r="EQ7" s="52">
        <f t="shared" si="28"/>
        <v>56.4</v>
      </c>
      <c r="ER7" s="52">
        <f t="shared" si="28"/>
        <v>61.2</v>
      </c>
      <c r="ES7" s="52">
        <f t="shared" si="28"/>
        <v>66.400000000000006</v>
      </c>
      <c r="ET7" s="52">
        <f t="shared" si="28"/>
        <v>72.5</v>
      </c>
      <c r="EU7" s="52">
        <f t="shared" si="28"/>
        <v>72.3</v>
      </c>
      <c r="EV7" s="52">
        <f t="shared" si="28"/>
        <v>72.099999999999994</v>
      </c>
      <c r="EW7" s="52">
        <f t="shared" si="28"/>
        <v>71.900000000000006</v>
      </c>
      <c r="EX7" s="52">
        <f t="shared" si="28"/>
        <v>69.099999999999994</v>
      </c>
      <c r="EY7" s="52"/>
      <c r="EZ7" s="53">
        <f>EZ8</f>
        <v>19859127</v>
      </c>
      <c r="FA7" s="53">
        <f t="shared" ref="FA7:FI7" si="29">FA8</f>
        <v>19859291</v>
      </c>
      <c r="FB7" s="53">
        <f t="shared" si="29"/>
        <v>31868900</v>
      </c>
      <c r="FC7" s="53">
        <f t="shared" si="29"/>
        <v>32796875</v>
      </c>
      <c r="FD7" s="53">
        <f t="shared" si="29"/>
        <v>33239925</v>
      </c>
      <c r="FE7" s="53">
        <f t="shared" si="29"/>
        <v>42330999</v>
      </c>
      <c r="FF7" s="53">
        <f t="shared" si="29"/>
        <v>43068047</v>
      </c>
      <c r="FG7" s="53">
        <f t="shared" si="29"/>
        <v>49580743</v>
      </c>
      <c r="FH7" s="53">
        <f t="shared" si="29"/>
        <v>50826859</v>
      </c>
      <c r="FI7" s="53">
        <f t="shared" si="29"/>
        <v>55159088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1</v>
      </c>
      <c r="H8" s="55" t="s">
        <v>176</v>
      </c>
      <c r="I8" s="55" t="s">
        <v>176</v>
      </c>
      <c r="J8" s="55" t="s">
        <v>177</v>
      </c>
      <c r="K8" s="55" t="s">
        <v>178</v>
      </c>
      <c r="L8" s="55" t="s">
        <v>179</v>
      </c>
      <c r="M8" s="55" t="s">
        <v>180</v>
      </c>
      <c r="N8" s="55" t="s">
        <v>181</v>
      </c>
      <c r="O8" s="55" t="s">
        <v>182</v>
      </c>
      <c r="P8" s="55" t="s">
        <v>183</v>
      </c>
      <c r="Q8" s="56">
        <v>5</v>
      </c>
      <c r="R8" s="55" t="s">
        <v>40</v>
      </c>
      <c r="S8" s="55" t="s">
        <v>184</v>
      </c>
      <c r="T8" s="55" t="s">
        <v>185</v>
      </c>
      <c r="U8" s="56">
        <v>2110754</v>
      </c>
      <c r="V8" s="56">
        <v>2656</v>
      </c>
      <c r="W8" s="55" t="s">
        <v>186</v>
      </c>
      <c r="X8" s="55" t="s">
        <v>40</v>
      </c>
      <c r="Y8" s="57" t="s">
        <v>187</v>
      </c>
      <c r="Z8" s="56">
        <v>40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40</v>
      </c>
      <c r="AF8" s="56">
        <v>37</v>
      </c>
      <c r="AG8" s="56" t="s">
        <v>40</v>
      </c>
      <c r="AH8" s="56">
        <v>37</v>
      </c>
      <c r="AI8" s="58">
        <v>101</v>
      </c>
      <c r="AJ8" s="58">
        <v>103.9</v>
      </c>
      <c r="AK8" s="58">
        <v>99.7</v>
      </c>
      <c r="AL8" s="58">
        <v>98.9</v>
      </c>
      <c r="AM8" s="58">
        <v>96.5</v>
      </c>
      <c r="AN8" s="58">
        <v>100.7</v>
      </c>
      <c r="AO8" s="58">
        <v>103.6</v>
      </c>
      <c r="AP8" s="58">
        <v>100.9</v>
      </c>
      <c r="AQ8" s="58">
        <v>97.1</v>
      </c>
      <c r="AR8" s="58">
        <v>95.6</v>
      </c>
      <c r="AS8" s="58">
        <v>93.7</v>
      </c>
      <c r="AT8" s="58">
        <v>58.6</v>
      </c>
      <c r="AU8" s="58">
        <v>58.8</v>
      </c>
      <c r="AV8" s="58">
        <v>53.8</v>
      </c>
      <c r="AW8" s="58">
        <v>56</v>
      </c>
      <c r="AX8" s="58">
        <v>53.1</v>
      </c>
      <c r="AY8" s="58">
        <v>73.8</v>
      </c>
      <c r="AZ8" s="58">
        <v>75.5</v>
      </c>
      <c r="BA8" s="58">
        <v>65.8</v>
      </c>
      <c r="BB8" s="58">
        <v>64.900000000000006</v>
      </c>
      <c r="BC8" s="58">
        <v>63.6</v>
      </c>
      <c r="BD8" s="58">
        <v>85.2</v>
      </c>
      <c r="BE8" s="59">
        <v>55.4</v>
      </c>
      <c r="BF8" s="59">
        <v>55.6</v>
      </c>
      <c r="BG8" s="59">
        <v>50.5</v>
      </c>
      <c r="BH8" s="59">
        <v>52.8</v>
      </c>
      <c r="BI8" s="59">
        <v>50.5</v>
      </c>
      <c r="BJ8" s="59">
        <v>69.900000000000006</v>
      </c>
      <c r="BK8" s="59">
        <v>71.599999999999994</v>
      </c>
      <c r="BL8" s="59">
        <v>61.4</v>
      </c>
      <c r="BM8" s="59">
        <v>60.8</v>
      </c>
      <c r="BN8" s="59">
        <v>59.3</v>
      </c>
      <c r="BO8" s="59">
        <v>82.6</v>
      </c>
      <c r="BP8" s="58">
        <v>52.9</v>
      </c>
      <c r="BQ8" s="58">
        <v>51.3</v>
      </c>
      <c r="BR8" s="58">
        <v>63.2</v>
      </c>
      <c r="BS8" s="58">
        <v>62.1</v>
      </c>
      <c r="BT8" s="58">
        <v>64.099999999999994</v>
      </c>
      <c r="BU8" s="58">
        <v>62.3</v>
      </c>
      <c r="BV8" s="58">
        <v>62.1</v>
      </c>
      <c r="BW8" s="58">
        <v>53.9</v>
      </c>
      <c r="BX8" s="58">
        <v>54.9</v>
      </c>
      <c r="BY8" s="58">
        <v>57.1</v>
      </c>
      <c r="BZ8" s="58">
        <v>70.7</v>
      </c>
      <c r="CA8" s="59">
        <v>26844</v>
      </c>
      <c r="CB8" s="59">
        <v>26768</v>
      </c>
      <c r="CC8" s="59">
        <v>26814</v>
      </c>
      <c r="CD8" s="59">
        <v>32340</v>
      </c>
      <c r="CE8" s="59">
        <v>32577</v>
      </c>
      <c r="CF8" s="59">
        <v>27227</v>
      </c>
      <c r="CG8" s="59">
        <v>28176</v>
      </c>
      <c r="CH8" s="59">
        <v>30895</v>
      </c>
      <c r="CI8" s="59">
        <v>31269</v>
      </c>
      <c r="CJ8" s="59">
        <v>32712</v>
      </c>
      <c r="CK8" s="58">
        <v>63608</v>
      </c>
      <c r="CL8" s="59">
        <v>8661</v>
      </c>
      <c r="CM8" s="59">
        <v>8997</v>
      </c>
      <c r="CN8" s="59">
        <v>9411</v>
      </c>
      <c r="CO8" s="59">
        <v>9067</v>
      </c>
      <c r="CP8" s="59">
        <v>9061</v>
      </c>
      <c r="CQ8" s="59">
        <v>9509</v>
      </c>
      <c r="CR8" s="59">
        <v>9548</v>
      </c>
      <c r="CS8" s="59">
        <v>9435</v>
      </c>
      <c r="CT8" s="59">
        <v>9319</v>
      </c>
      <c r="CU8" s="59">
        <v>9359</v>
      </c>
      <c r="CV8" s="58">
        <v>18510</v>
      </c>
      <c r="CW8" s="59">
        <v>120.1</v>
      </c>
      <c r="CX8" s="59">
        <v>120.2</v>
      </c>
      <c r="CY8" s="59">
        <v>128.69999999999999</v>
      </c>
      <c r="CZ8" s="59">
        <v>120.2</v>
      </c>
      <c r="DA8" s="59">
        <v>128.1</v>
      </c>
      <c r="DB8" s="59">
        <v>77.7</v>
      </c>
      <c r="DC8" s="59">
        <v>75.7</v>
      </c>
      <c r="DD8" s="59">
        <v>86</v>
      </c>
      <c r="DE8" s="59">
        <v>87.4</v>
      </c>
      <c r="DF8" s="59">
        <v>89.7</v>
      </c>
      <c r="DG8" s="59">
        <v>57.7</v>
      </c>
      <c r="DH8" s="59">
        <v>12.8</v>
      </c>
      <c r="DI8" s="59">
        <v>12.9</v>
      </c>
      <c r="DJ8" s="59">
        <v>13</v>
      </c>
      <c r="DK8" s="59">
        <v>12.9</v>
      </c>
      <c r="DL8" s="59">
        <v>14.2</v>
      </c>
      <c r="DM8" s="59">
        <v>15.7</v>
      </c>
      <c r="DN8" s="59">
        <v>14.6</v>
      </c>
      <c r="DO8" s="59">
        <v>15.6</v>
      </c>
      <c r="DP8" s="59">
        <v>15.4</v>
      </c>
      <c r="DQ8" s="59">
        <v>16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141.5</v>
      </c>
      <c r="EA8" s="59">
        <v>147.4</v>
      </c>
      <c r="EB8" s="59">
        <v>145.1</v>
      </c>
      <c r="EC8" s="59">
        <v>54.3</v>
      </c>
      <c r="ED8" s="58">
        <v>74.3</v>
      </c>
      <c r="EE8" s="58">
        <v>75.3</v>
      </c>
      <c r="EF8" s="58">
        <v>65.400000000000006</v>
      </c>
      <c r="EG8" s="58">
        <v>67.3</v>
      </c>
      <c r="EH8" s="58">
        <v>70.7</v>
      </c>
      <c r="EI8" s="58">
        <v>56.9</v>
      </c>
      <c r="EJ8" s="58">
        <v>58.3</v>
      </c>
      <c r="EK8" s="58">
        <v>57.9</v>
      </c>
      <c r="EL8" s="58">
        <v>59.3</v>
      </c>
      <c r="EM8" s="58">
        <v>56.1</v>
      </c>
      <c r="EN8" s="58">
        <v>58</v>
      </c>
      <c r="EO8" s="58">
        <v>77.7</v>
      </c>
      <c r="EP8" s="58">
        <v>78.400000000000006</v>
      </c>
      <c r="EQ8" s="58">
        <v>56.4</v>
      </c>
      <c r="ER8" s="58">
        <v>61.2</v>
      </c>
      <c r="ES8" s="58">
        <v>66.400000000000006</v>
      </c>
      <c r="ET8" s="58">
        <v>72.5</v>
      </c>
      <c r="EU8" s="58">
        <v>72.3</v>
      </c>
      <c r="EV8" s="58">
        <v>72.099999999999994</v>
      </c>
      <c r="EW8" s="58">
        <v>71.900000000000006</v>
      </c>
      <c r="EX8" s="58">
        <v>69.099999999999994</v>
      </c>
      <c r="EY8" s="58">
        <v>70.8</v>
      </c>
      <c r="EZ8" s="59">
        <v>19859127</v>
      </c>
      <c r="FA8" s="59">
        <v>19859291</v>
      </c>
      <c r="FB8" s="59">
        <v>31868900</v>
      </c>
      <c r="FC8" s="59">
        <v>32796875</v>
      </c>
      <c r="FD8" s="59">
        <v>33239925</v>
      </c>
      <c r="FE8" s="59">
        <v>42330999</v>
      </c>
      <c r="FF8" s="59">
        <v>43068047</v>
      </c>
      <c r="FG8" s="59">
        <v>49580743</v>
      </c>
      <c r="FH8" s="59">
        <v>50826859</v>
      </c>
      <c r="FI8" s="59">
        <v>55159088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188</v>
      </c>
      <c r="C10" s="62" t="s">
        <v>189</v>
      </c>
      <c r="D10" s="62" t="s">
        <v>190</v>
      </c>
      <c r="E10" s="62" t="s">
        <v>191</v>
      </c>
      <c r="F10" s="62" t="s">
        <v>192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83662CD-B31B-438E-B30C-8EE7488022D6}"/>
</file>

<file path=customXml/itemProps2.xml><?xml version="1.0" encoding="utf-8"?>
<ds:datastoreItem xmlns:ds="http://schemas.openxmlformats.org/officeDocument/2006/customXml" ds:itemID="{0EAED659-1D0C-446C-B2A5-C18B9814B613}"/>
</file>

<file path=customXml/itemProps3.xml><?xml version="1.0" encoding="utf-8"?>
<ds:datastoreItem xmlns:ds="http://schemas.openxmlformats.org/officeDocument/2006/customXml" ds:itemID="{DD53A0BE-A765-41F0-88FF-0B54BA611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