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5_新潟県/"/>
    </mc:Choice>
  </mc:AlternateContent>
  <xr:revisionPtr revIDLastSave="0" documentId="13_ncr:1_{B3956E88-6563-4DCA-A7FE-6B7202B302AA}" xr6:coauthVersionLast="47" xr6:coauthVersionMax="47" xr10:uidLastSave="{00000000-0000-0000-0000-000000000000}"/>
  <workbookProtection workbookAlgorithmName="SHA-512" workbookHashValue="vrLX3MhYmJ8oglqAsb/dqu7coEqite5/Ei4Rr1Y8UcKSDBSnQMmdc5mIQXUGpmRVJvJDez+k8YzDCcQK/6FHVw==" workbookSaltValue="MgiNd61AYfFNcYbZxw4erg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KV80" i="4" s="1"/>
  <c r="FE7" i="5"/>
  <c r="FD7" i="5"/>
  <c r="FC7" i="5"/>
  <c r="FB7" i="5"/>
  <c r="FA7" i="5"/>
  <c r="EZ7" i="5"/>
  <c r="EX7" i="5"/>
  <c r="EW7" i="5"/>
  <c r="EV7" i="5"/>
  <c r="EU7" i="5"/>
  <c r="ET7" i="5"/>
  <c r="GT80" i="4" s="1"/>
  <c r="ES7" i="5"/>
  <c r="ER7" i="5"/>
  <c r="EQ7" i="5"/>
  <c r="EP7" i="5"/>
  <c r="EO7" i="5"/>
  <c r="EM7" i="5"/>
  <c r="EL7" i="5"/>
  <c r="EK7" i="5"/>
  <c r="EK80" i="4" s="1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BX79" i="4" s="1"/>
  <c r="DV7" i="5"/>
  <c r="DU7" i="5"/>
  <c r="DT7" i="5"/>
  <c r="DS7" i="5"/>
  <c r="P79" i="4" s="1"/>
  <c r="DQ7" i="5"/>
  <c r="DP7" i="5"/>
  <c r="DO7" i="5"/>
  <c r="DN7" i="5"/>
  <c r="KU56" i="4" s="1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EH56" i="4" s="1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BX55" i="4" s="1"/>
  <c r="CD7" i="5"/>
  <c r="CC7" i="5"/>
  <c r="CB7" i="5"/>
  <c r="AE55" i="4" s="1"/>
  <c r="CA7" i="5"/>
  <c r="P55" i="4" s="1"/>
  <c r="BY7" i="5"/>
  <c r="BX7" i="5"/>
  <c r="BW7" i="5"/>
  <c r="BV7" i="5"/>
  <c r="KU34" i="4" s="1"/>
  <c r="BU7" i="5"/>
  <c r="BT7" i="5"/>
  <c r="MN33" i="4" s="1"/>
  <c r="BS7" i="5"/>
  <c r="LY33" i="4" s="1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BX33" i="4" s="1"/>
  <c r="AL7" i="5"/>
  <c r="AK7" i="5"/>
  <c r="AJ7" i="5"/>
  <c r="AE33" i="4" s="1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JW10" i="4" s="1"/>
  <c r="AC6" i="5"/>
  <c r="ID10" i="4" s="1"/>
  <c r="AB6" i="5"/>
  <c r="LP8" i="4" s="1"/>
  <c r="AA6" i="5"/>
  <c r="JW8" i="4" s="1"/>
  <c r="Z6" i="5"/>
  <c r="Y6" i="5"/>
  <c r="FZ12" i="4" s="1"/>
  <c r="X6" i="5"/>
  <c r="W6" i="5"/>
  <c r="V6" i="5"/>
  <c r="AU12" i="4" s="1"/>
  <c r="U6" i="5"/>
  <c r="B12" i="4" s="1"/>
  <c r="T6" i="5"/>
  <c r="FZ10" i="4" s="1"/>
  <c r="S6" i="5"/>
  <c r="EG10" i="4" s="1"/>
  <c r="R6" i="5"/>
  <c r="Q6" i="5"/>
  <c r="AU10" i="4" s="1"/>
  <c r="P6" i="5"/>
  <c r="B10" i="4" s="1"/>
  <c r="O6" i="5"/>
  <c r="N6" i="5"/>
  <c r="EG8" i="4" s="1"/>
  <c r="M6" i="5"/>
  <c r="L6" i="5"/>
  <c r="AU8" i="4" s="1"/>
  <c r="K6" i="5"/>
  <c r="B8" i="4" s="1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K90" i="4"/>
  <c r="I90" i="4"/>
  <c r="G90" i="4"/>
  <c r="C90" i="4"/>
  <c r="MO80" i="4"/>
  <c r="LZ80" i="4"/>
  <c r="LK80" i="4"/>
  <c r="KG80" i="4"/>
  <c r="JB80" i="4"/>
  <c r="IM80" i="4"/>
  <c r="HX80" i="4"/>
  <c r="HI80" i="4"/>
  <c r="FO80" i="4"/>
  <c r="EZ80" i="4"/>
  <c r="DV80" i="4"/>
  <c r="DG80" i="4"/>
  <c r="BI80" i="4"/>
  <c r="AT80" i="4"/>
  <c r="AE80" i="4"/>
  <c r="MO79" i="4"/>
  <c r="LZ79" i="4"/>
  <c r="LK79" i="4"/>
  <c r="KV79" i="4"/>
  <c r="KG79" i="4"/>
  <c r="JB79" i="4"/>
  <c r="IM79" i="4"/>
  <c r="HX79" i="4"/>
  <c r="HI79" i="4"/>
  <c r="GT79" i="4"/>
  <c r="FO79" i="4"/>
  <c r="EK79" i="4"/>
  <c r="DV79" i="4"/>
  <c r="DG79" i="4"/>
  <c r="BI79" i="4"/>
  <c r="AT79" i="4"/>
  <c r="AE79" i="4"/>
  <c r="MN56" i="4"/>
  <c r="LY56" i="4"/>
  <c r="LJ56" i="4"/>
  <c r="KF56" i="4"/>
  <c r="IZ56" i="4"/>
  <c r="IK56" i="4"/>
  <c r="HV56" i="4"/>
  <c r="HG56" i="4"/>
  <c r="GR56" i="4"/>
  <c r="FL56" i="4"/>
  <c r="EW56" i="4"/>
  <c r="DS56" i="4"/>
  <c r="DD56" i="4"/>
  <c r="BI56" i="4"/>
  <c r="AT56" i="4"/>
  <c r="AE56" i="4"/>
  <c r="MN55" i="4"/>
  <c r="LY55" i="4"/>
  <c r="LJ55" i="4"/>
  <c r="KU55" i="4"/>
  <c r="KF55" i="4"/>
  <c r="IZ55" i="4"/>
  <c r="IK55" i="4"/>
  <c r="HV55" i="4"/>
  <c r="HG55" i="4"/>
  <c r="GR55" i="4"/>
  <c r="FL55" i="4"/>
  <c r="EH55" i="4"/>
  <c r="DS55" i="4"/>
  <c r="DD55" i="4"/>
  <c r="BI55" i="4"/>
  <c r="AT55" i="4"/>
  <c r="MN34" i="4"/>
  <c r="LY34" i="4"/>
  <c r="LJ34" i="4"/>
  <c r="KF34" i="4"/>
  <c r="IZ34" i="4"/>
  <c r="IK34" i="4"/>
  <c r="HV34" i="4"/>
  <c r="HG34" i="4"/>
  <c r="GR34" i="4"/>
  <c r="FL34" i="4"/>
  <c r="EW34" i="4"/>
  <c r="EH34" i="4"/>
  <c r="DS34" i="4"/>
  <c r="DD34" i="4"/>
  <c r="BI34" i="4"/>
  <c r="AT34" i="4"/>
  <c r="AE34" i="4"/>
  <c r="LJ33" i="4"/>
  <c r="KU33" i="4"/>
  <c r="KF33" i="4"/>
  <c r="IZ33" i="4"/>
  <c r="IK33" i="4"/>
  <c r="HV33" i="4"/>
  <c r="HG33" i="4"/>
  <c r="GR33" i="4"/>
  <c r="FL33" i="4"/>
  <c r="EH33" i="4"/>
  <c r="DS33" i="4"/>
  <c r="DD33" i="4"/>
  <c r="BI33" i="4"/>
  <c r="AT33" i="4"/>
  <c r="LP12" i="4"/>
  <c r="JW12" i="4"/>
  <c r="ID12" i="4"/>
  <c r="EG12" i="4"/>
  <c r="CN12" i="4"/>
  <c r="LP10" i="4"/>
  <c r="CN10" i="4"/>
  <c r="ID8" i="4"/>
  <c r="CN8" i="4"/>
  <c r="B6" i="4"/>
  <c r="FO78" i="4" l="1"/>
  <c r="FL54" i="4"/>
  <c r="FL32" i="4"/>
  <c r="BX78" i="4"/>
  <c r="BX54" i="4"/>
  <c r="BX32" i="4"/>
  <c r="MO78" i="4"/>
  <c r="MN54" i="4"/>
  <c r="MN32" i="4"/>
  <c r="JB78" i="4"/>
  <c r="IZ54" i="4"/>
  <c r="IZ32" i="4"/>
  <c r="C11" i="5"/>
  <c r="D11" i="5"/>
  <c r="E11" i="5"/>
  <c r="B11" i="5"/>
  <c r="DG78" i="4" l="1"/>
  <c r="DD54" i="4"/>
  <c r="DD32" i="4"/>
  <c r="GT78" i="4"/>
  <c r="P78" i="4"/>
  <c r="P54" i="4"/>
  <c r="P32" i="4"/>
  <c r="KG78" i="4"/>
  <c r="KF54" i="4"/>
  <c r="KF32" i="4"/>
  <c r="GR54" i="4"/>
  <c r="GR32" i="4"/>
  <c r="LK78" i="4"/>
  <c r="LJ54" i="4"/>
  <c r="LJ32" i="4"/>
  <c r="AT54" i="4"/>
  <c r="AT32" i="4"/>
  <c r="HX78" i="4"/>
  <c r="HV54" i="4"/>
  <c r="HV32" i="4"/>
  <c r="EK78" i="4"/>
  <c r="EH54" i="4"/>
  <c r="EH32" i="4"/>
  <c r="AT78" i="4"/>
  <c r="IM78" i="4"/>
  <c r="IK54" i="4"/>
  <c r="IK32" i="4"/>
  <c r="LY54" i="4"/>
  <c r="LY32" i="4"/>
  <c r="EZ78" i="4"/>
  <c r="EW54" i="4"/>
  <c r="EW32" i="4"/>
  <c r="BI78" i="4"/>
  <c r="BI54" i="4"/>
  <c r="BI32" i="4"/>
  <c r="LZ78" i="4"/>
  <c r="AE78" i="4"/>
  <c r="AE54" i="4"/>
  <c r="AE32" i="4"/>
  <c r="KV78" i="4"/>
  <c r="KU54" i="4"/>
  <c r="KU32" i="4"/>
  <c r="HI78" i="4"/>
  <c r="HG54" i="4"/>
  <c r="HG32" i="4"/>
  <c r="DV78" i="4"/>
  <c r="DS54" i="4"/>
  <c r="DS32" i="4"/>
</calcChain>
</file>

<file path=xl/sharedStrings.xml><?xml version="1.0" encoding="utf-8"?>
<sst xmlns="http://schemas.openxmlformats.org/spreadsheetml/2006/main" count="345" uniqueCount="199">
  <si>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</si>
  <si>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</si>
  <si>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</si>
  <si>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</si>
  <si>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</si>
  <si>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</si>
  <si>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</si>
  <si>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</si>
  <si>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</si>
  <si>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</si>
  <si>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</si>
  <si>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</si>
  <si>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</si>
  <si>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</si>
  <si>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</si>
  <si>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</si>
  <si>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</si>
  <si>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</si>
  <si>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</si>
  <si>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</si>
  <si>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</si>
  <si>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</si>
  <si>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</si>
  <si>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</si>
  <si>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</si>
  <si>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</si>
  <si>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</si>
  <si>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</si>
  <si>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</si>
  <si>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</si>
  <si>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</si>
  <si>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</si>
  <si>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</si>
  <si>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</si>
  <si>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</si>
  <si>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</si>
  <si>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</si>
  <si>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</si>
  <si>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</si>
  <si>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</si>
  <si>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</si>
  <si>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</si>
  <si>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</si>
  <si>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</si>
  <si>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</si>
  <si>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</si>
  <si>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</si>
  <si>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</si>
  <si>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</si>
  <si>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</si>
  <si>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</si>
  <si>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</si>
  <si>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</si>
  <si>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</si>
  <si>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</si>
  <si>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</si>
  <si>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</si>
  <si>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</si>
  <si>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</si>
  <si>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</si>
  <si>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</si>
  <si>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</si>
  <si>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</si>
  <si>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</si>
  <si>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</si>
  <si>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</si>
  <si>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</si>
  <si>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</si>
  <si>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</si>
  <si>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</si>
  <si>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</si>
  <si>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</si>
  <si>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</si>
  <si>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</si>
  <si>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</si>
  <si>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</si>
  <si>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</si>
  <si>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</si>
  <si>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</si>
  <si>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</si>
  <si>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</si>
  <si>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</si>
  <si>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</si>
  <si>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</si>
  <si>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</si>
  <si>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</si>
  <si>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</si>
  <si>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</si>
  <si>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</si>
  <si>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</si>
  <si>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</si>
  <si>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</si>
  <si>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</si>
  <si>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</si>
  <si>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</si>
  <si>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</si>
  <si>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</si>
  <si>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</si>
  <si>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</si>
  <si>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</si>
  <si>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</si>
  <si>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</si>
  <si>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</si>
  <si>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</si>
  <si>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</si>
  <si>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</si>
  <si>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</si>
  <si>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</si>
  <si>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</si>
  <si>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</si>
  <si>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</si>
  <si>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</si>
  <si>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</si>
  <si>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</si>
  <si>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</si>
  <si>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</si>
  <si>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</si>
  <si>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</si>
  <si>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</si>
  <si>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</si>
  <si>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</si>
  <si>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</si>
  <si>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</si>
  <si>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</si>
  <si>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</si>
  <si>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</si>
  <si>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</si>
  <si>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</si>
  <si>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</si>
  <si>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</si>
  <si>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</si>
  <si>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</si>
  <si>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</si>
  <si>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</si>
  <si>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</si>
  <si>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</si>
  <si>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</si>
  <si>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</si>
  <si>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</si>
  <si>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</si>
  <si>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</si>
  <si>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</si>
  <si>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</si>
  <si>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</si>
  <si>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</si>
  <si>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</si>
  <si>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</si>
  <si>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</si>
  <si>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</si>
  <si>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</si>
  <si>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</si>
  <si>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</si>
  <si>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</si>
  <si>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</si>
  <si>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</si>
  <si>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</si>
  <si>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</si>
  <si>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</si>
  <si>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</si>
  <si>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</si>
  <si>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</si>
  <si>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</si>
  <si>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当該値(N)</t>
    <phoneticPr fontId="5"/>
  </si>
  <si>
    <t>当該値(N-4)</t>
    <phoneticPr fontId="5"/>
  </si>
  <si>
    <t>当該値(N-1)</t>
    <phoneticPr fontId="5"/>
  </si>
  <si>
    <t>当該値(N-4)</t>
    <phoneticPr fontId="5"/>
  </si>
  <si>
    <t>当該値(N-2)</t>
    <phoneticPr fontId="5"/>
  </si>
  <si>
    <t>当該値(N-3)</t>
    <phoneticPr fontId="5"/>
  </si>
  <si>
    <t>当該値(N-2)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</si>
  <si>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</si>
  <si>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</si>
  <si>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</si>
  <si>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</si>
  <si>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</si>
  <si>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</si>
  <si>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</si>
  <si>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</si>
  <si>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</si>
  <si>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</si>
  <si>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津川病院</t>
  </si>
  <si>
    <t>条例全部</t>
  </si>
  <si>
    <t>病院事業</t>
  </si>
  <si>
    <t>一般病院</t>
  </si>
  <si>
    <t>50床以上～100床未満</t>
  </si>
  <si>
    <t>自治体職員</t>
  </si>
  <si>
    <t>直営</t>
  </si>
  <si>
    <t>訓</t>
  </si>
  <si>
    <t>救 臨 へ 輪</t>
  </si>
  <si>
    <t>第１種該当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</si>
  <si>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</si>
  <si>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</si>
  <si>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</si>
  <si>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</si>
  <si>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</si>
  <si>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</si>
  <si>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急性期及び回復期病床の機能を担い、プライマリ・ケア、救急医療を提供する。</t>
  </si>
  <si>
    <t>　不採算地区病院に該当しており、一般会計繰入金を受けて、経常収支比率は概ね100％前後であるが、医業収支比率の類似病院平均との乖離が大きい。一般会計負担縮減の観点から、一層効率的な運営が求められる状況にある。
（各指標の類似病院平均との比較等）
①経常収支比率：数値が高い
②医業収支比率：数値が低い
③修正医業収支比率：数値が低い
④病床利用率：数値が低い
⑤入院患者１人１日当たり収益：数値が高い
⑥外来患者１人１日当たり収益：数値が低い
⑦職員給与費対医業収益比率：数値が高い
⑧材料費対医業収益比率：数値が低い</t>
    <rPh sb="41" eb="43">
      <t>ゼンゴ</t>
    </rPh>
    <phoneticPr fontId="5"/>
  </si>
  <si>
    <t>　建物を中心として老朽化が一定程度進んでいる状況にある。
（各指標の類似病院平均との比較等）
①有形固定資産減価償却率：数値が高い
②器械備品減価償却率：数値が高い
③１床当たり有形固定資産：数値が低い</t>
    <rPh sb="80" eb="81">
      <t>タカ</t>
    </rPh>
    <phoneticPr fontId="5"/>
  </si>
  <si>
    <t>　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</si>
</sst>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44.5</c:v>
                </c:pt>
                <c:pt idx="1">
                  <c:v>47.1</c:v>
                </c:pt>
                <c:pt idx="2">
                  <c:v>47.2</c:v>
                </c:pt>
                <c:pt idx="3">
                  <c:v>43.9</c:v>
                </c:pt>
                <c:pt idx="4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D-4D91-A432-C3CA916DC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62.1</c:v>
                </c:pt>
                <c:pt idx="2">
                  <c:v>60.2</c:v>
                </c:pt>
                <c:pt idx="3">
                  <c:v>60.6</c:v>
                </c:pt>
                <c:pt idx="4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D-4D91-A432-C3CA916DC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7710</c:v>
                </c:pt>
                <c:pt idx="1">
                  <c:v>7643</c:v>
                </c:pt>
                <c:pt idx="2">
                  <c:v>8099</c:v>
                </c:pt>
                <c:pt idx="3">
                  <c:v>7840</c:v>
                </c:pt>
                <c:pt idx="4">
                  <c:v>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3-4C9C-9889-C0E78C3D4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9509</c:v>
                </c:pt>
                <c:pt idx="1">
                  <c:v>9548</c:v>
                </c:pt>
                <c:pt idx="2">
                  <c:v>9992</c:v>
                </c:pt>
                <c:pt idx="3">
                  <c:v>9779</c:v>
                </c:pt>
                <c:pt idx="4">
                  <c:v>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3-4C9C-9889-C0E78C3D4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32966</c:v>
                </c:pt>
                <c:pt idx="1">
                  <c:v>31274</c:v>
                </c:pt>
                <c:pt idx="2">
                  <c:v>32704</c:v>
                </c:pt>
                <c:pt idx="3">
                  <c:v>34408</c:v>
                </c:pt>
                <c:pt idx="4">
                  <c:v>36330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D-4939-B023-39CE0862A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27227</c:v>
                </c:pt>
                <c:pt idx="1">
                  <c:v>28176</c:v>
                </c:pt>
                <c:pt idx="2">
                  <c:v>29348</c:v>
                </c:pt>
                <c:pt idx="3">
                  <c:v>29723</c:v>
                </c:pt>
                <c:pt idx="4">
                  <c:v>30242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D-4939-B023-39CE0862A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5-430F-930F-75C2D441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136</c:v>
                </c:pt>
                <c:pt idx="1">
                  <c:v>131.30000000000001</c:v>
                </c:pt>
                <c:pt idx="2">
                  <c:v>133.6</c:v>
                </c:pt>
                <c:pt idx="3">
                  <c:v>144.6</c:v>
                </c:pt>
                <c:pt idx="4">
                  <c:v>168.7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5-430F-930F-75C2D441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52</c:v>
                </c:pt>
                <c:pt idx="1">
                  <c:v>50.5</c:v>
                </c:pt>
                <c:pt idx="2">
                  <c:v>50</c:v>
                </c:pt>
                <c:pt idx="3">
                  <c:v>46.8</c:v>
                </c:pt>
                <c:pt idx="4">
                  <c:v>46.7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9-442F-9850-527443386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71.599999999999994</c:v>
                </c:pt>
                <c:pt idx="2">
                  <c:v>70.8</c:v>
                </c:pt>
                <c:pt idx="3">
                  <c:v>69.7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9-442F-9850-527443386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57</c:v>
                </c:pt>
                <c:pt idx="1">
                  <c:v>55.3</c:v>
                </c:pt>
                <c:pt idx="2">
                  <c:v>53.6</c:v>
                </c:pt>
                <c:pt idx="3">
                  <c:v>50.5</c:v>
                </c:pt>
                <c:pt idx="4">
                  <c:v>49.8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6-49EA-9E51-5B6F9D367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73.8</c:v>
                </c:pt>
                <c:pt idx="1">
                  <c:v>75.5</c:v>
                </c:pt>
                <c:pt idx="2">
                  <c:v>74.599999999999994</c:v>
                </c:pt>
                <c:pt idx="3">
                  <c:v>73.599999999999994</c:v>
                </c:pt>
                <c:pt idx="4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6-49EA-9E51-5B6F9D367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104.6</c:v>
                </c:pt>
                <c:pt idx="1">
                  <c:v>104.2</c:v>
                </c:pt>
                <c:pt idx="2">
                  <c:v>101.3</c:v>
                </c:pt>
                <c:pt idx="3">
                  <c:v>103.9</c:v>
                </c:pt>
                <c:pt idx="4">
                  <c:v>97.3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5-4E4C-B8E1-D6E5C846E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100.7</c:v>
                </c:pt>
                <c:pt idx="1">
                  <c:v>103.6</c:v>
                </c:pt>
                <c:pt idx="2">
                  <c:v>101.9</c:v>
                </c:pt>
                <c:pt idx="3">
                  <c:v>96.7</c:v>
                </c:pt>
                <c:pt idx="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5-4E4C-B8E1-D6E5C846E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76.8</c:v>
                </c:pt>
                <c:pt idx="1">
                  <c:v>71.2</c:v>
                </c:pt>
                <c:pt idx="2">
                  <c:v>74.5</c:v>
                </c:pt>
                <c:pt idx="3">
                  <c:v>77.400000000000006</c:v>
                </c:pt>
                <c:pt idx="4">
                  <c:v>79.8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9-4425-B873-BDDB5328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58.3</c:v>
                </c:pt>
                <c:pt idx="2">
                  <c:v>59.2</c:v>
                </c:pt>
                <c:pt idx="3">
                  <c:v>59.8</c:v>
                </c:pt>
                <c:pt idx="4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9-4425-B873-BDDB5328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79</c:v>
                </c:pt>
                <c:pt idx="1">
                  <c:v>56.8</c:v>
                </c:pt>
                <c:pt idx="2">
                  <c:v>63.8</c:v>
                </c:pt>
                <c:pt idx="3">
                  <c:v>69</c:v>
                </c:pt>
                <c:pt idx="4">
                  <c:v>74.2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B-4CFC-957D-ECFBB5392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72.5</c:v>
                </c:pt>
                <c:pt idx="1">
                  <c:v>72.3</c:v>
                </c:pt>
                <c:pt idx="2">
                  <c:v>72</c:v>
                </c:pt>
                <c:pt idx="3">
                  <c:v>72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B-4CFC-957D-ECFBB5392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26717403</c:v>
                </c:pt>
                <c:pt idx="1">
                  <c:v>26389582</c:v>
                </c:pt>
                <c:pt idx="2">
                  <c:v>26217179</c:v>
                </c:pt>
                <c:pt idx="3">
                  <c:v>26109881</c:v>
                </c:pt>
                <c:pt idx="4">
                  <c:v>26264000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A-4289-AE5E-ED64C76D1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42330999</c:v>
                </c:pt>
                <c:pt idx="1">
                  <c:v>43068047</c:v>
                </c:pt>
                <c:pt idx="2">
                  <c:v>44341948</c:v>
                </c:pt>
                <c:pt idx="3">
                  <c:v>45796115</c:v>
                </c:pt>
                <c:pt idx="4">
                  <c:v>48319566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A-4289-AE5E-ED64C76D1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11.5</c:v>
                </c:pt>
                <c:pt idx="1">
                  <c:v>10.5</c:v>
                </c:pt>
                <c:pt idx="2">
                  <c:v>12.3</c:v>
                </c:pt>
                <c:pt idx="3">
                  <c:v>14.1</c:v>
                </c:pt>
                <c:pt idx="4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D-4863-9E03-2CFD8B13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15.7</c:v>
                </c:pt>
                <c:pt idx="1">
                  <c:v>14.6</c:v>
                </c:pt>
                <c:pt idx="2">
                  <c:v>15.1</c:v>
                </c:pt>
                <c:pt idx="3">
                  <c:v>14.9</c:v>
                </c:pt>
                <c:pt idx="4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D-4863-9E03-2CFD8B13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111.9</c:v>
                </c:pt>
                <c:pt idx="1">
                  <c:v>115.4</c:v>
                </c:pt>
                <c:pt idx="2">
                  <c:v>116.6</c:v>
                </c:pt>
                <c:pt idx="3">
                  <c:v>125.4</c:v>
                </c:pt>
                <c:pt idx="4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E-4BA3-8F8F-1DDE5CC14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77.7</c:v>
                </c:pt>
                <c:pt idx="1">
                  <c:v>75.7</c:v>
                </c:pt>
                <c:pt idx="2">
                  <c:v>75.400000000000006</c:v>
                </c:pt>
                <c:pt idx="3">
                  <c:v>77.5</c:v>
                </c:pt>
                <c:pt idx="4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E-4BA3-8F8F-1DDE5CC14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8164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新潟県　津川病院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条例全部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50床以上～100床未満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自治体職員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67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14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訓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 臨 へ 輪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67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>
        <f>データ!U6</f>
        <v>2110754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3883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第１種該当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-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１０：１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40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40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195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104.6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104.2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101.3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103.9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97.3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57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55.3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53.6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50.5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49.8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52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50.5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50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46.8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46.7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44.5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47.1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47.2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43.9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45.8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100.7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103.6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101.9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96.7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93.7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73.8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75.5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74.599999999999994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73.599999999999994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71.2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69.900000000000006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71.599999999999994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70.8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69.7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67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62.3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62.1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60.2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60.6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62.8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196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197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32966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31274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32704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34408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36330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7710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7643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8099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7840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7756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111.9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115.4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116.6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125.4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128.6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11.5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10.5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12.3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14.1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13.4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27227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28176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29348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29723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30242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9509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9548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9992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9779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9547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77.7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75.7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75.400000000000006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77.5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80.900000000000006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15.7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14.6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15.1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14.9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14.8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198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0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0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0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0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0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76.8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71.2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74.5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77.400000000000006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79.8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79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56.8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63.8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69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74.2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26717403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26389582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26217179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26109881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26264000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136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131.30000000000001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133.6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144.6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168.7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56.9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58.3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59.2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59.8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60.6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72.5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72.3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72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72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72.400000000000006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42330999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43068047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44341948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45796115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48319566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99</v>
      </c>
      <c r="K89" s="31" t="s">
        <v>100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CrzdxtMMzgpMAxxs7U4jxMsDdRXlTmnBRErvN/1LPyJ6iYoQe0bSQnDrrHBz88y2r/gw8bZ3/Np4dgaSPspUkg==" saltValue="lVGqE5ORMEo8Y4E25oG6Vg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81640625" customWidth="1"/>
    <col min="8" max="10" width="15.81640625" bestFit="1" customWidth="1"/>
    <col min="11" max="165" width="11.81640625" customWidth="1"/>
    <col min="166" max="166" width="10.81640625" customWidth="1"/>
  </cols>
  <sheetData>
    <row r="1" spans="1:166" x14ac:dyDescent="0.2">
      <c r="A1" t="s">
        <v>101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102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103</v>
      </c>
      <c r="B3" s="36" t="s">
        <v>104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7" t="s">
        <v>110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111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112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113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114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115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116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117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118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119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120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121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122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123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124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125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126</v>
      </c>
      <c r="B5" s="48"/>
      <c r="C5" s="48"/>
      <c r="D5" s="48"/>
      <c r="E5" s="48"/>
      <c r="F5" s="48"/>
      <c r="G5" s="48"/>
      <c r="H5" s="49" t="s">
        <v>127</v>
      </c>
      <c r="I5" s="49" t="s">
        <v>128</v>
      </c>
      <c r="J5" s="49" t="s">
        <v>129</v>
      </c>
      <c r="K5" s="49" t="s">
        <v>1</v>
      </c>
      <c r="L5" s="49" t="s">
        <v>2</v>
      </c>
      <c r="M5" s="49" t="s">
        <v>3</v>
      </c>
      <c r="N5" s="49" t="s">
        <v>130</v>
      </c>
      <c r="O5" s="49" t="s">
        <v>5</v>
      </c>
      <c r="P5" s="49" t="s">
        <v>131</v>
      </c>
      <c r="Q5" s="49" t="s">
        <v>132</v>
      </c>
      <c r="R5" s="49" t="s">
        <v>133</v>
      </c>
      <c r="S5" s="49" t="s">
        <v>134</v>
      </c>
      <c r="T5" s="49" t="s">
        <v>135</v>
      </c>
      <c r="U5" s="49" t="s">
        <v>136</v>
      </c>
      <c r="V5" s="49" t="s">
        <v>137</v>
      </c>
      <c r="W5" s="49" t="s">
        <v>138</v>
      </c>
      <c r="X5" s="49" t="s">
        <v>139</v>
      </c>
      <c r="Y5" s="49" t="s">
        <v>140</v>
      </c>
      <c r="Z5" s="49" t="s">
        <v>141</v>
      </c>
      <c r="AA5" s="49" t="s">
        <v>142</v>
      </c>
      <c r="AB5" s="49" t="s">
        <v>143</v>
      </c>
      <c r="AC5" s="49" t="s">
        <v>144</v>
      </c>
      <c r="AD5" s="49" t="s">
        <v>145</v>
      </c>
      <c r="AE5" s="49" t="s">
        <v>146</v>
      </c>
      <c r="AF5" s="49" t="s">
        <v>147</v>
      </c>
      <c r="AG5" s="49" t="s">
        <v>148</v>
      </c>
      <c r="AH5" s="49" t="s">
        <v>149</v>
      </c>
      <c r="AI5" s="49" t="s">
        <v>150</v>
      </c>
      <c r="AJ5" s="49" t="s">
        <v>151</v>
      </c>
      <c r="AK5" s="49" t="s">
        <v>152</v>
      </c>
      <c r="AL5" s="49" t="s">
        <v>153</v>
      </c>
      <c r="AM5" s="49" t="s">
        <v>154</v>
      </c>
      <c r="AN5" s="49" t="s">
        <v>155</v>
      </c>
      <c r="AO5" s="49" t="s">
        <v>156</v>
      </c>
      <c r="AP5" s="49" t="s">
        <v>157</v>
      </c>
      <c r="AQ5" s="49" t="s">
        <v>158</v>
      </c>
      <c r="AR5" s="49" t="s">
        <v>159</v>
      </c>
      <c r="AS5" s="49" t="s">
        <v>160</v>
      </c>
      <c r="AT5" s="49" t="s">
        <v>150</v>
      </c>
      <c r="AU5" s="49" t="s">
        <v>161</v>
      </c>
      <c r="AV5" s="49" t="s">
        <v>152</v>
      </c>
      <c r="AW5" s="49" t="s">
        <v>153</v>
      </c>
      <c r="AX5" s="49" t="s">
        <v>162</v>
      </c>
      <c r="AY5" s="49" t="s">
        <v>155</v>
      </c>
      <c r="AZ5" s="49" t="s">
        <v>156</v>
      </c>
      <c r="BA5" s="49" t="s">
        <v>157</v>
      </c>
      <c r="BB5" s="49" t="s">
        <v>158</v>
      </c>
      <c r="BC5" s="49" t="s">
        <v>159</v>
      </c>
      <c r="BD5" s="49" t="s">
        <v>160</v>
      </c>
      <c r="BE5" s="49" t="s">
        <v>163</v>
      </c>
      <c r="BF5" s="49" t="s">
        <v>151</v>
      </c>
      <c r="BG5" s="49" t="s">
        <v>152</v>
      </c>
      <c r="BH5" s="49" t="s">
        <v>164</v>
      </c>
      <c r="BI5" s="49" t="s">
        <v>162</v>
      </c>
      <c r="BJ5" s="49" t="s">
        <v>155</v>
      </c>
      <c r="BK5" s="49" t="s">
        <v>156</v>
      </c>
      <c r="BL5" s="49" t="s">
        <v>157</v>
      </c>
      <c r="BM5" s="49" t="s">
        <v>158</v>
      </c>
      <c r="BN5" s="49" t="s">
        <v>159</v>
      </c>
      <c r="BO5" s="49" t="s">
        <v>160</v>
      </c>
      <c r="BP5" s="49" t="s">
        <v>165</v>
      </c>
      <c r="BQ5" s="49" t="s">
        <v>151</v>
      </c>
      <c r="BR5" s="49" t="s">
        <v>166</v>
      </c>
      <c r="BS5" s="49" t="s">
        <v>153</v>
      </c>
      <c r="BT5" s="49" t="s">
        <v>162</v>
      </c>
      <c r="BU5" s="49" t="s">
        <v>155</v>
      </c>
      <c r="BV5" s="49" t="s">
        <v>156</v>
      </c>
      <c r="BW5" s="49" t="s">
        <v>157</v>
      </c>
      <c r="BX5" s="49" t="s">
        <v>158</v>
      </c>
      <c r="BY5" s="49" t="s">
        <v>159</v>
      </c>
      <c r="BZ5" s="49" t="s">
        <v>160</v>
      </c>
      <c r="CA5" s="49" t="s">
        <v>165</v>
      </c>
      <c r="CB5" s="49" t="s">
        <v>167</v>
      </c>
      <c r="CC5" s="49" t="s">
        <v>168</v>
      </c>
      <c r="CD5" s="49" t="s">
        <v>153</v>
      </c>
      <c r="CE5" s="49" t="s">
        <v>169</v>
      </c>
      <c r="CF5" s="49" t="s">
        <v>155</v>
      </c>
      <c r="CG5" s="49" t="s">
        <v>156</v>
      </c>
      <c r="CH5" s="49" t="s">
        <v>157</v>
      </c>
      <c r="CI5" s="49" t="s">
        <v>158</v>
      </c>
      <c r="CJ5" s="49" t="s">
        <v>159</v>
      </c>
      <c r="CK5" s="49" t="s">
        <v>160</v>
      </c>
      <c r="CL5" s="49" t="s">
        <v>165</v>
      </c>
      <c r="CM5" s="49" t="s">
        <v>151</v>
      </c>
      <c r="CN5" s="49" t="s">
        <v>152</v>
      </c>
      <c r="CO5" s="49" t="s">
        <v>164</v>
      </c>
      <c r="CP5" s="49" t="s">
        <v>162</v>
      </c>
      <c r="CQ5" s="49" t="s">
        <v>155</v>
      </c>
      <c r="CR5" s="49" t="s">
        <v>156</v>
      </c>
      <c r="CS5" s="49" t="s">
        <v>157</v>
      </c>
      <c r="CT5" s="49" t="s">
        <v>158</v>
      </c>
      <c r="CU5" s="49" t="s">
        <v>159</v>
      </c>
      <c r="CV5" s="49" t="s">
        <v>160</v>
      </c>
      <c r="CW5" s="49" t="s">
        <v>165</v>
      </c>
      <c r="CX5" s="49" t="s">
        <v>167</v>
      </c>
      <c r="CY5" s="49" t="s">
        <v>152</v>
      </c>
      <c r="CZ5" s="49" t="s">
        <v>153</v>
      </c>
      <c r="DA5" s="49" t="s">
        <v>162</v>
      </c>
      <c r="DB5" s="49" t="s">
        <v>155</v>
      </c>
      <c r="DC5" s="49" t="s">
        <v>156</v>
      </c>
      <c r="DD5" s="49" t="s">
        <v>157</v>
      </c>
      <c r="DE5" s="49" t="s">
        <v>158</v>
      </c>
      <c r="DF5" s="49" t="s">
        <v>159</v>
      </c>
      <c r="DG5" s="49" t="s">
        <v>160</v>
      </c>
      <c r="DH5" s="49" t="s">
        <v>165</v>
      </c>
      <c r="DI5" s="49" t="s">
        <v>151</v>
      </c>
      <c r="DJ5" s="49" t="s">
        <v>170</v>
      </c>
      <c r="DK5" s="49" t="s">
        <v>171</v>
      </c>
      <c r="DL5" s="49" t="s">
        <v>162</v>
      </c>
      <c r="DM5" s="49" t="s">
        <v>155</v>
      </c>
      <c r="DN5" s="49" t="s">
        <v>156</v>
      </c>
      <c r="DO5" s="49" t="s">
        <v>157</v>
      </c>
      <c r="DP5" s="49" t="s">
        <v>158</v>
      </c>
      <c r="DQ5" s="49" t="s">
        <v>159</v>
      </c>
      <c r="DR5" s="49" t="s">
        <v>160</v>
      </c>
      <c r="DS5" s="49" t="s">
        <v>165</v>
      </c>
      <c r="DT5" s="49" t="s">
        <v>161</v>
      </c>
      <c r="DU5" s="49" t="s">
        <v>168</v>
      </c>
      <c r="DV5" s="49" t="s">
        <v>153</v>
      </c>
      <c r="DW5" s="49" t="s">
        <v>172</v>
      </c>
      <c r="DX5" s="49" t="s">
        <v>155</v>
      </c>
      <c r="DY5" s="49" t="s">
        <v>156</v>
      </c>
      <c r="DZ5" s="49" t="s">
        <v>157</v>
      </c>
      <c r="EA5" s="49" t="s">
        <v>158</v>
      </c>
      <c r="EB5" s="49" t="s">
        <v>159</v>
      </c>
      <c r="EC5" s="49" t="s">
        <v>160</v>
      </c>
      <c r="ED5" s="49" t="s">
        <v>165</v>
      </c>
      <c r="EE5" s="49" t="s">
        <v>151</v>
      </c>
      <c r="EF5" s="49" t="s">
        <v>152</v>
      </c>
      <c r="EG5" s="49" t="s">
        <v>164</v>
      </c>
      <c r="EH5" s="49" t="s">
        <v>162</v>
      </c>
      <c r="EI5" s="49" t="s">
        <v>155</v>
      </c>
      <c r="EJ5" s="49" t="s">
        <v>156</v>
      </c>
      <c r="EK5" s="49" t="s">
        <v>157</v>
      </c>
      <c r="EL5" s="49" t="s">
        <v>158</v>
      </c>
      <c r="EM5" s="49" t="s">
        <v>159</v>
      </c>
      <c r="EN5" s="49" t="s">
        <v>160</v>
      </c>
      <c r="EO5" s="49" t="s">
        <v>173</v>
      </c>
      <c r="EP5" s="49" t="s">
        <v>167</v>
      </c>
      <c r="EQ5" s="49" t="s">
        <v>152</v>
      </c>
      <c r="ER5" s="49" t="s">
        <v>174</v>
      </c>
      <c r="ES5" s="49" t="s">
        <v>162</v>
      </c>
      <c r="ET5" s="49" t="s">
        <v>155</v>
      </c>
      <c r="EU5" s="49" t="s">
        <v>156</v>
      </c>
      <c r="EV5" s="49" t="s">
        <v>157</v>
      </c>
      <c r="EW5" s="49" t="s">
        <v>158</v>
      </c>
      <c r="EX5" s="49" t="s">
        <v>159</v>
      </c>
      <c r="EY5" s="49" t="s">
        <v>175</v>
      </c>
      <c r="EZ5" s="49" t="s">
        <v>165</v>
      </c>
      <c r="FA5" s="49" t="s">
        <v>151</v>
      </c>
      <c r="FB5" s="49" t="s">
        <v>152</v>
      </c>
      <c r="FC5" s="49" t="s">
        <v>153</v>
      </c>
      <c r="FD5" s="49" t="s">
        <v>162</v>
      </c>
      <c r="FE5" s="49" t="s">
        <v>155</v>
      </c>
      <c r="FF5" s="49" t="s">
        <v>156</v>
      </c>
      <c r="FG5" s="49" t="s">
        <v>157</v>
      </c>
      <c r="FH5" s="49" t="s">
        <v>158</v>
      </c>
      <c r="FI5" s="49" t="s">
        <v>159</v>
      </c>
      <c r="FJ5" s="49" t="s">
        <v>160</v>
      </c>
    </row>
    <row r="6" spans="1:166" s="54" customFormat="1" x14ac:dyDescent="0.2">
      <c r="A6" s="35" t="s">
        <v>176</v>
      </c>
      <c r="B6" s="50">
        <f>B8</f>
        <v>2024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3</v>
      </c>
      <c r="H6" s="147" t="str">
        <f>IF(H8&lt;&gt;I8,H8,"")&amp;IF(I8&lt;&gt;J8,I8,"")&amp;"　"&amp;J8</f>
        <v>新潟県　津川病院</v>
      </c>
      <c r="I6" s="148"/>
      <c r="J6" s="149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50床以上～100床未満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14</v>
      </c>
      <c r="R6" s="50" t="str">
        <f t="shared" si="3"/>
        <v>-</v>
      </c>
      <c r="S6" s="50" t="str">
        <f t="shared" si="3"/>
        <v>訓</v>
      </c>
      <c r="T6" s="50" t="str">
        <f t="shared" si="3"/>
        <v>救 臨 へ 輪</v>
      </c>
      <c r="U6" s="51">
        <f>U8</f>
        <v>2110754</v>
      </c>
      <c r="V6" s="51">
        <f>V8</f>
        <v>3883</v>
      </c>
      <c r="W6" s="50" t="str">
        <f>W8</f>
        <v>第１種該当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67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67</v>
      </c>
      <c r="AF6" s="51">
        <f t="shared" si="3"/>
        <v>40</v>
      </c>
      <c r="AG6" s="51" t="str">
        <f t="shared" si="3"/>
        <v>-</v>
      </c>
      <c r="AH6" s="51">
        <f t="shared" si="3"/>
        <v>40</v>
      </c>
      <c r="AI6" s="52">
        <f>IF(AI8="-",NA(),AI8)</f>
        <v>104.6</v>
      </c>
      <c r="AJ6" s="52">
        <f t="shared" ref="AJ6:AR6" si="5">IF(AJ8="-",NA(),AJ8)</f>
        <v>104.2</v>
      </c>
      <c r="AK6" s="52">
        <f t="shared" si="5"/>
        <v>101.3</v>
      </c>
      <c r="AL6" s="52">
        <f t="shared" si="5"/>
        <v>103.9</v>
      </c>
      <c r="AM6" s="52">
        <f t="shared" si="5"/>
        <v>97.3</v>
      </c>
      <c r="AN6" s="52">
        <f t="shared" si="5"/>
        <v>100.7</v>
      </c>
      <c r="AO6" s="52">
        <f t="shared" si="5"/>
        <v>103.6</v>
      </c>
      <c r="AP6" s="52">
        <f t="shared" si="5"/>
        <v>101.9</v>
      </c>
      <c r="AQ6" s="52">
        <f t="shared" si="5"/>
        <v>96.7</v>
      </c>
      <c r="AR6" s="52">
        <f t="shared" si="5"/>
        <v>93.7</v>
      </c>
      <c r="AS6" s="52" t="str">
        <f>IF(AS8="-","【-】","【"&amp;SUBSTITUTE(TEXT(AS8,"#,##0.0"),"-","△")&amp;"】")</f>
        <v>【93.7】</v>
      </c>
      <c r="AT6" s="52">
        <f>IF(AT8="-",NA(),AT8)</f>
        <v>57</v>
      </c>
      <c r="AU6" s="52">
        <f t="shared" ref="AU6:BC6" si="6">IF(AU8="-",NA(),AU8)</f>
        <v>55.3</v>
      </c>
      <c r="AV6" s="52">
        <f t="shared" si="6"/>
        <v>53.6</v>
      </c>
      <c r="AW6" s="52">
        <f t="shared" si="6"/>
        <v>50.5</v>
      </c>
      <c r="AX6" s="52">
        <f t="shared" si="6"/>
        <v>49.8</v>
      </c>
      <c r="AY6" s="52">
        <f t="shared" si="6"/>
        <v>73.8</v>
      </c>
      <c r="AZ6" s="52">
        <f t="shared" si="6"/>
        <v>75.5</v>
      </c>
      <c r="BA6" s="52">
        <f t="shared" si="6"/>
        <v>74.599999999999994</v>
      </c>
      <c r="BB6" s="52">
        <f t="shared" si="6"/>
        <v>73.599999999999994</v>
      </c>
      <c r="BC6" s="52">
        <f t="shared" si="6"/>
        <v>71.2</v>
      </c>
      <c r="BD6" s="52" t="str">
        <f>IF(BD8="-","【-】","【"&amp;SUBSTITUTE(TEXT(BD8,"#,##0.0"),"-","△")&amp;"】")</f>
        <v>【85.2】</v>
      </c>
      <c r="BE6" s="52">
        <f>IF(BE8="-",NA(),BE8)</f>
        <v>52</v>
      </c>
      <c r="BF6" s="52">
        <f t="shared" ref="BF6:BN6" si="7">IF(BF8="-",NA(),BF8)</f>
        <v>50.5</v>
      </c>
      <c r="BG6" s="52">
        <f t="shared" si="7"/>
        <v>50</v>
      </c>
      <c r="BH6" s="52">
        <f t="shared" si="7"/>
        <v>46.8</v>
      </c>
      <c r="BI6" s="52">
        <f t="shared" si="7"/>
        <v>46.7</v>
      </c>
      <c r="BJ6" s="52">
        <f t="shared" si="7"/>
        <v>69.900000000000006</v>
      </c>
      <c r="BK6" s="52">
        <f t="shared" si="7"/>
        <v>71.599999999999994</v>
      </c>
      <c r="BL6" s="52">
        <f t="shared" si="7"/>
        <v>70.8</v>
      </c>
      <c r="BM6" s="52">
        <f t="shared" si="7"/>
        <v>69.7</v>
      </c>
      <c r="BN6" s="52">
        <f t="shared" si="7"/>
        <v>67</v>
      </c>
      <c r="BO6" s="52" t="str">
        <f>IF(BO8="-","【-】","【"&amp;SUBSTITUTE(TEXT(BO8,"#,##0.0"),"-","△")&amp;"】")</f>
        <v>【82.6】</v>
      </c>
      <c r="BP6" s="52">
        <f>IF(BP8="-",NA(),BP8)</f>
        <v>44.5</v>
      </c>
      <c r="BQ6" s="52">
        <f t="shared" ref="BQ6:BY6" si="8">IF(BQ8="-",NA(),BQ8)</f>
        <v>47.1</v>
      </c>
      <c r="BR6" s="52">
        <f t="shared" si="8"/>
        <v>47.2</v>
      </c>
      <c r="BS6" s="52">
        <f t="shared" si="8"/>
        <v>43.9</v>
      </c>
      <c r="BT6" s="52">
        <f t="shared" si="8"/>
        <v>45.8</v>
      </c>
      <c r="BU6" s="52">
        <f t="shared" si="8"/>
        <v>62.3</v>
      </c>
      <c r="BV6" s="52">
        <f t="shared" si="8"/>
        <v>62.1</v>
      </c>
      <c r="BW6" s="52">
        <f t="shared" si="8"/>
        <v>60.2</v>
      </c>
      <c r="BX6" s="52">
        <f t="shared" si="8"/>
        <v>60.6</v>
      </c>
      <c r="BY6" s="52">
        <f t="shared" si="8"/>
        <v>62.8</v>
      </c>
      <c r="BZ6" s="52" t="str">
        <f>IF(BZ8="-","【-】","【"&amp;SUBSTITUTE(TEXT(BZ8,"#,##0.0"),"-","△")&amp;"】")</f>
        <v>【70.7】</v>
      </c>
      <c r="CA6" s="53">
        <f>IF(CA8="-",NA(),CA8)</f>
        <v>32966</v>
      </c>
      <c r="CB6" s="53">
        <f t="shared" ref="CB6:CJ6" si="9">IF(CB8="-",NA(),CB8)</f>
        <v>31274</v>
      </c>
      <c r="CC6" s="53">
        <f t="shared" si="9"/>
        <v>32704</v>
      </c>
      <c r="CD6" s="53">
        <f t="shared" si="9"/>
        <v>34408</v>
      </c>
      <c r="CE6" s="53">
        <f t="shared" si="9"/>
        <v>36330</v>
      </c>
      <c r="CF6" s="53">
        <f t="shared" si="9"/>
        <v>27227</v>
      </c>
      <c r="CG6" s="53">
        <f t="shared" si="9"/>
        <v>28176</v>
      </c>
      <c r="CH6" s="53">
        <f t="shared" si="9"/>
        <v>29348</v>
      </c>
      <c r="CI6" s="53">
        <f t="shared" si="9"/>
        <v>29723</v>
      </c>
      <c r="CJ6" s="53">
        <f t="shared" si="9"/>
        <v>30242</v>
      </c>
      <c r="CK6" s="52" t="str">
        <f>IF(CK8="-","【-】","【"&amp;SUBSTITUTE(TEXT(CK8,"#,##0"),"-","△")&amp;"】")</f>
        <v>【63,608】</v>
      </c>
      <c r="CL6" s="53">
        <f>IF(CL8="-",NA(),CL8)</f>
        <v>7710</v>
      </c>
      <c r="CM6" s="53">
        <f t="shared" ref="CM6:CU6" si="10">IF(CM8="-",NA(),CM8)</f>
        <v>7643</v>
      </c>
      <c r="CN6" s="53">
        <f t="shared" si="10"/>
        <v>8099</v>
      </c>
      <c r="CO6" s="53">
        <f t="shared" si="10"/>
        <v>7840</v>
      </c>
      <c r="CP6" s="53">
        <f t="shared" si="10"/>
        <v>7756</v>
      </c>
      <c r="CQ6" s="53">
        <f t="shared" si="10"/>
        <v>9509</v>
      </c>
      <c r="CR6" s="53">
        <f t="shared" si="10"/>
        <v>9548</v>
      </c>
      <c r="CS6" s="53">
        <f t="shared" si="10"/>
        <v>9992</v>
      </c>
      <c r="CT6" s="53">
        <f t="shared" si="10"/>
        <v>9779</v>
      </c>
      <c r="CU6" s="53">
        <f t="shared" si="10"/>
        <v>9547</v>
      </c>
      <c r="CV6" s="52" t="str">
        <f>IF(CV8="-","【-】","【"&amp;SUBSTITUTE(TEXT(CV8,"#,##0"),"-","△")&amp;"】")</f>
        <v>【18,510】</v>
      </c>
      <c r="CW6" s="52">
        <f>IF(CW8="-",NA(),CW8)</f>
        <v>111.9</v>
      </c>
      <c r="CX6" s="52">
        <f t="shared" ref="CX6:DF6" si="11">IF(CX8="-",NA(),CX8)</f>
        <v>115.4</v>
      </c>
      <c r="CY6" s="52">
        <f t="shared" si="11"/>
        <v>116.6</v>
      </c>
      <c r="CZ6" s="52">
        <f t="shared" si="11"/>
        <v>125.4</v>
      </c>
      <c r="DA6" s="52">
        <f t="shared" si="11"/>
        <v>128.6</v>
      </c>
      <c r="DB6" s="52">
        <f t="shared" si="11"/>
        <v>77.7</v>
      </c>
      <c r="DC6" s="52">
        <f t="shared" si="11"/>
        <v>75.7</v>
      </c>
      <c r="DD6" s="52">
        <f t="shared" si="11"/>
        <v>75.400000000000006</v>
      </c>
      <c r="DE6" s="52">
        <f t="shared" si="11"/>
        <v>77.5</v>
      </c>
      <c r="DF6" s="52">
        <f t="shared" si="11"/>
        <v>80.900000000000006</v>
      </c>
      <c r="DG6" s="52" t="str">
        <f>IF(DG8="-","【-】","【"&amp;SUBSTITUTE(TEXT(DG8,"#,##0.0"),"-","△")&amp;"】")</f>
        <v>【57.7】</v>
      </c>
      <c r="DH6" s="52">
        <f>IF(DH8="-",NA(),DH8)</f>
        <v>11.5</v>
      </c>
      <c r="DI6" s="52">
        <f t="shared" ref="DI6:DQ6" si="12">IF(DI8="-",NA(),DI8)</f>
        <v>10.5</v>
      </c>
      <c r="DJ6" s="52">
        <f t="shared" si="12"/>
        <v>12.3</v>
      </c>
      <c r="DK6" s="52">
        <f t="shared" si="12"/>
        <v>14.1</v>
      </c>
      <c r="DL6" s="52">
        <f t="shared" si="12"/>
        <v>13.4</v>
      </c>
      <c r="DM6" s="52">
        <f t="shared" si="12"/>
        <v>15.7</v>
      </c>
      <c r="DN6" s="52">
        <f t="shared" si="12"/>
        <v>14.6</v>
      </c>
      <c r="DO6" s="52">
        <f t="shared" si="12"/>
        <v>15.1</v>
      </c>
      <c r="DP6" s="52">
        <f t="shared" si="12"/>
        <v>14.9</v>
      </c>
      <c r="DQ6" s="52">
        <f t="shared" si="12"/>
        <v>14.8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136</v>
      </c>
      <c r="DY6" s="52">
        <f t="shared" si="13"/>
        <v>131.30000000000001</v>
      </c>
      <c r="DZ6" s="52">
        <f t="shared" si="13"/>
        <v>133.6</v>
      </c>
      <c r="EA6" s="52">
        <f t="shared" si="13"/>
        <v>144.6</v>
      </c>
      <c r="EB6" s="52">
        <f t="shared" si="13"/>
        <v>168.7</v>
      </c>
      <c r="EC6" s="52" t="str">
        <f>IF(EC8="-","【-】","【"&amp;SUBSTITUTE(TEXT(EC8,"#,##0.0"),"-","△")&amp;"】")</f>
        <v>【54.3】</v>
      </c>
      <c r="ED6" s="52">
        <f>IF(ED8="-",NA(),ED8)</f>
        <v>76.8</v>
      </c>
      <c r="EE6" s="52">
        <f t="shared" ref="EE6:EM6" si="14">IF(EE8="-",NA(),EE8)</f>
        <v>71.2</v>
      </c>
      <c r="EF6" s="52">
        <f t="shared" si="14"/>
        <v>74.5</v>
      </c>
      <c r="EG6" s="52">
        <f t="shared" si="14"/>
        <v>77.400000000000006</v>
      </c>
      <c r="EH6" s="52">
        <f t="shared" si="14"/>
        <v>79.8</v>
      </c>
      <c r="EI6" s="52">
        <f t="shared" si="14"/>
        <v>56.9</v>
      </c>
      <c r="EJ6" s="52">
        <f t="shared" si="14"/>
        <v>58.3</v>
      </c>
      <c r="EK6" s="52">
        <f t="shared" si="14"/>
        <v>59.2</v>
      </c>
      <c r="EL6" s="52">
        <f t="shared" si="14"/>
        <v>59.8</v>
      </c>
      <c r="EM6" s="52">
        <f t="shared" si="14"/>
        <v>60.6</v>
      </c>
      <c r="EN6" s="52" t="str">
        <f>IF(EN8="-","【-】","【"&amp;SUBSTITUTE(TEXT(EN8,"#,##0.0"),"-","△")&amp;"】")</f>
        <v>【58.0】</v>
      </c>
      <c r="EO6" s="52">
        <f>IF(EO8="-",NA(),EO8)</f>
        <v>79</v>
      </c>
      <c r="EP6" s="52">
        <f t="shared" ref="EP6:EX6" si="15">IF(EP8="-",NA(),EP8)</f>
        <v>56.8</v>
      </c>
      <c r="EQ6" s="52">
        <f t="shared" si="15"/>
        <v>63.8</v>
      </c>
      <c r="ER6" s="52">
        <f t="shared" si="15"/>
        <v>69</v>
      </c>
      <c r="ES6" s="52">
        <f t="shared" si="15"/>
        <v>74.2</v>
      </c>
      <c r="ET6" s="52">
        <f t="shared" si="15"/>
        <v>72.5</v>
      </c>
      <c r="EU6" s="52">
        <f t="shared" si="15"/>
        <v>72.3</v>
      </c>
      <c r="EV6" s="52">
        <f t="shared" si="15"/>
        <v>72</v>
      </c>
      <c r="EW6" s="52">
        <f t="shared" si="15"/>
        <v>72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26717403</v>
      </c>
      <c r="FA6" s="53">
        <f t="shared" ref="FA6:FI6" si="16">IF(FA8="-",NA(),FA8)</f>
        <v>26389582</v>
      </c>
      <c r="FB6" s="53">
        <f t="shared" si="16"/>
        <v>26217179</v>
      </c>
      <c r="FC6" s="53">
        <f t="shared" si="16"/>
        <v>26109881</v>
      </c>
      <c r="FD6" s="53">
        <f t="shared" si="16"/>
        <v>26264000</v>
      </c>
      <c r="FE6" s="53">
        <f t="shared" si="16"/>
        <v>42330999</v>
      </c>
      <c r="FF6" s="53">
        <f t="shared" si="16"/>
        <v>43068047</v>
      </c>
      <c r="FG6" s="53">
        <f t="shared" si="16"/>
        <v>44341948</v>
      </c>
      <c r="FH6" s="53">
        <f t="shared" si="16"/>
        <v>45796115</v>
      </c>
      <c r="FI6" s="53">
        <f t="shared" si="16"/>
        <v>48319566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177</v>
      </c>
      <c r="B7" s="50">
        <f t="shared" ref="B7:AH7" si="17">B8</f>
        <v>2024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3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50床以上～100床未満</v>
      </c>
      <c r="O7" s="50" t="str">
        <f>O8</f>
        <v>自治体職員</v>
      </c>
      <c r="P7" s="50" t="str">
        <f>P8</f>
        <v>直営</v>
      </c>
      <c r="Q7" s="51">
        <f t="shared" si="17"/>
        <v>14</v>
      </c>
      <c r="R7" s="50" t="str">
        <f t="shared" si="17"/>
        <v>-</v>
      </c>
      <c r="S7" s="50" t="str">
        <f t="shared" si="17"/>
        <v>訓</v>
      </c>
      <c r="T7" s="50" t="str">
        <f t="shared" si="17"/>
        <v>救 臨 へ 輪</v>
      </c>
      <c r="U7" s="51">
        <f>U8</f>
        <v>2110754</v>
      </c>
      <c r="V7" s="51">
        <f>V8</f>
        <v>3883</v>
      </c>
      <c r="W7" s="50" t="str">
        <f>W8</f>
        <v>第１種該当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67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67</v>
      </c>
      <c r="AF7" s="51">
        <f t="shared" si="17"/>
        <v>40</v>
      </c>
      <c r="AG7" s="51" t="str">
        <f t="shared" si="17"/>
        <v>-</v>
      </c>
      <c r="AH7" s="51">
        <f t="shared" si="17"/>
        <v>40</v>
      </c>
      <c r="AI7" s="52">
        <f>AI8</f>
        <v>104.6</v>
      </c>
      <c r="AJ7" s="52">
        <f t="shared" ref="AJ7:AR7" si="18">AJ8</f>
        <v>104.2</v>
      </c>
      <c r="AK7" s="52">
        <f t="shared" si="18"/>
        <v>101.3</v>
      </c>
      <c r="AL7" s="52">
        <f t="shared" si="18"/>
        <v>103.9</v>
      </c>
      <c r="AM7" s="52">
        <f t="shared" si="18"/>
        <v>97.3</v>
      </c>
      <c r="AN7" s="52">
        <f t="shared" si="18"/>
        <v>100.7</v>
      </c>
      <c r="AO7" s="52">
        <f t="shared" si="18"/>
        <v>103.6</v>
      </c>
      <c r="AP7" s="52">
        <f t="shared" si="18"/>
        <v>101.9</v>
      </c>
      <c r="AQ7" s="52">
        <f t="shared" si="18"/>
        <v>96.7</v>
      </c>
      <c r="AR7" s="52">
        <f t="shared" si="18"/>
        <v>93.7</v>
      </c>
      <c r="AS7" s="52"/>
      <c r="AT7" s="52">
        <f>AT8</f>
        <v>57</v>
      </c>
      <c r="AU7" s="52">
        <f t="shared" ref="AU7:BC7" si="19">AU8</f>
        <v>55.3</v>
      </c>
      <c r="AV7" s="52">
        <f t="shared" si="19"/>
        <v>53.6</v>
      </c>
      <c r="AW7" s="52">
        <f t="shared" si="19"/>
        <v>50.5</v>
      </c>
      <c r="AX7" s="52">
        <f t="shared" si="19"/>
        <v>49.8</v>
      </c>
      <c r="AY7" s="52">
        <f t="shared" si="19"/>
        <v>73.8</v>
      </c>
      <c r="AZ7" s="52">
        <f t="shared" si="19"/>
        <v>75.5</v>
      </c>
      <c r="BA7" s="52">
        <f t="shared" si="19"/>
        <v>74.599999999999994</v>
      </c>
      <c r="BB7" s="52">
        <f t="shared" si="19"/>
        <v>73.599999999999994</v>
      </c>
      <c r="BC7" s="52">
        <f t="shared" si="19"/>
        <v>71.2</v>
      </c>
      <c r="BD7" s="52"/>
      <c r="BE7" s="52">
        <f>BE8</f>
        <v>52</v>
      </c>
      <c r="BF7" s="52">
        <f t="shared" ref="BF7:BN7" si="20">BF8</f>
        <v>50.5</v>
      </c>
      <c r="BG7" s="52">
        <f t="shared" si="20"/>
        <v>50</v>
      </c>
      <c r="BH7" s="52">
        <f t="shared" si="20"/>
        <v>46.8</v>
      </c>
      <c r="BI7" s="52">
        <f t="shared" si="20"/>
        <v>46.7</v>
      </c>
      <c r="BJ7" s="52">
        <f t="shared" si="20"/>
        <v>69.900000000000006</v>
      </c>
      <c r="BK7" s="52">
        <f t="shared" si="20"/>
        <v>71.599999999999994</v>
      </c>
      <c r="BL7" s="52">
        <f t="shared" si="20"/>
        <v>70.8</v>
      </c>
      <c r="BM7" s="52">
        <f t="shared" si="20"/>
        <v>69.7</v>
      </c>
      <c r="BN7" s="52">
        <f t="shared" si="20"/>
        <v>67</v>
      </c>
      <c r="BO7" s="52"/>
      <c r="BP7" s="52">
        <f>BP8</f>
        <v>44.5</v>
      </c>
      <c r="BQ7" s="52">
        <f t="shared" ref="BQ7:BY7" si="21">BQ8</f>
        <v>47.1</v>
      </c>
      <c r="BR7" s="52">
        <f t="shared" si="21"/>
        <v>47.2</v>
      </c>
      <c r="BS7" s="52">
        <f t="shared" si="21"/>
        <v>43.9</v>
      </c>
      <c r="BT7" s="52">
        <f t="shared" si="21"/>
        <v>45.8</v>
      </c>
      <c r="BU7" s="52">
        <f t="shared" si="21"/>
        <v>62.3</v>
      </c>
      <c r="BV7" s="52">
        <f t="shared" si="21"/>
        <v>62.1</v>
      </c>
      <c r="BW7" s="52">
        <f t="shared" si="21"/>
        <v>60.2</v>
      </c>
      <c r="BX7" s="52">
        <f t="shared" si="21"/>
        <v>60.6</v>
      </c>
      <c r="BY7" s="52">
        <f t="shared" si="21"/>
        <v>62.8</v>
      </c>
      <c r="BZ7" s="52"/>
      <c r="CA7" s="53">
        <f>CA8</f>
        <v>32966</v>
      </c>
      <c r="CB7" s="53">
        <f t="shared" ref="CB7:CJ7" si="22">CB8</f>
        <v>31274</v>
      </c>
      <c r="CC7" s="53">
        <f t="shared" si="22"/>
        <v>32704</v>
      </c>
      <c r="CD7" s="53">
        <f t="shared" si="22"/>
        <v>34408</v>
      </c>
      <c r="CE7" s="53">
        <f t="shared" si="22"/>
        <v>36330</v>
      </c>
      <c r="CF7" s="53">
        <f t="shared" si="22"/>
        <v>27227</v>
      </c>
      <c r="CG7" s="53">
        <f t="shared" si="22"/>
        <v>28176</v>
      </c>
      <c r="CH7" s="53">
        <f t="shared" si="22"/>
        <v>29348</v>
      </c>
      <c r="CI7" s="53">
        <f t="shared" si="22"/>
        <v>29723</v>
      </c>
      <c r="CJ7" s="53">
        <f t="shared" si="22"/>
        <v>30242</v>
      </c>
      <c r="CK7" s="52"/>
      <c r="CL7" s="53">
        <f>CL8</f>
        <v>7710</v>
      </c>
      <c r="CM7" s="53">
        <f t="shared" ref="CM7:CU7" si="23">CM8</f>
        <v>7643</v>
      </c>
      <c r="CN7" s="53">
        <f t="shared" si="23"/>
        <v>8099</v>
      </c>
      <c r="CO7" s="53">
        <f t="shared" si="23"/>
        <v>7840</v>
      </c>
      <c r="CP7" s="53">
        <f t="shared" si="23"/>
        <v>7756</v>
      </c>
      <c r="CQ7" s="53">
        <f t="shared" si="23"/>
        <v>9509</v>
      </c>
      <c r="CR7" s="53">
        <f t="shared" si="23"/>
        <v>9548</v>
      </c>
      <c r="CS7" s="53">
        <f t="shared" si="23"/>
        <v>9992</v>
      </c>
      <c r="CT7" s="53">
        <f t="shared" si="23"/>
        <v>9779</v>
      </c>
      <c r="CU7" s="53">
        <f t="shared" si="23"/>
        <v>9547</v>
      </c>
      <c r="CV7" s="52"/>
      <c r="CW7" s="52">
        <f>CW8</f>
        <v>111.9</v>
      </c>
      <c r="CX7" s="52">
        <f t="shared" ref="CX7:DF7" si="24">CX8</f>
        <v>115.4</v>
      </c>
      <c r="CY7" s="52">
        <f t="shared" si="24"/>
        <v>116.6</v>
      </c>
      <c r="CZ7" s="52">
        <f t="shared" si="24"/>
        <v>125.4</v>
      </c>
      <c r="DA7" s="52">
        <f t="shared" si="24"/>
        <v>128.6</v>
      </c>
      <c r="DB7" s="52">
        <f t="shared" si="24"/>
        <v>77.7</v>
      </c>
      <c r="DC7" s="52">
        <f t="shared" si="24"/>
        <v>75.7</v>
      </c>
      <c r="DD7" s="52">
        <f t="shared" si="24"/>
        <v>75.400000000000006</v>
      </c>
      <c r="DE7" s="52">
        <f t="shared" si="24"/>
        <v>77.5</v>
      </c>
      <c r="DF7" s="52">
        <f t="shared" si="24"/>
        <v>80.900000000000006</v>
      </c>
      <c r="DG7" s="52"/>
      <c r="DH7" s="52">
        <f>DH8</f>
        <v>11.5</v>
      </c>
      <c r="DI7" s="52">
        <f t="shared" ref="DI7:DQ7" si="25">DI8</f>
        <v>10.5</v>
      </c>
      <c r="DJ7" s="52">
        <f t="shared" si="25"/>
        <v>12.3</v>
      </c>
      <c r="DK7" s="52">
        <f t="shared" si="25"/>
        <v>14.1</v>
      </c>
      <c r="DL7" s="52">
        <f t="shared" si="25"/>
        <v>13.4</v>
      </c>
      <c r="DM7" s="52">
        <f t="shared" si="25"/>
        <v>15.7</v>
      </c>
      <c r="DN7" s="52">
        <f t="shared" si="25"/>
        <v>14.6</v>
      </c>
      <c r="DO7" s="52">
        <f t="shared" si="25"/>
        <v>15.1</v>
      </c>
      <c r="DP7" s="52">
        <f t="shared" si="25"/>
        <v>14.9</v>
      </c>
      <c r="DQ7" s="52">
        <f t="shared" si="25"/>
        <v>14.8</v>
      </c>
      <c r="DR7" s="52"/>
      <c r="DS7" s="52">
        <f>DS8</f>
        <v>0</v>
      </c>
      <c r="DT7" s="52">
        <f t="shared" ref="DT7:EB7" si="26">DT8</f>
        <v>0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136</v>
      </c>
      <c r="DY7" s="52">
        <f t="shared" si="26"/>
        <v>131.30000000000001</v>
      </c>
      <c r="DZ7" s="52">
        <f t="shared" si="26"/>
        <v>133.6</v>
      </c>
      <c r="EA7" s="52">
        <f t="shared" si="26"/>
        <v>144.6</v>
      </c>
      <c r="EB7" s="52">
        <f t="shared" si="26"/>
        <v>168.7</v>
      </c>
      <c r="EC7" s="52"/>
      <c r="ED7" s="52">
        <f>ED8</f>
        <v>76.8</v>
      </c>
      <c r="EE7" s="52">
        <f t="shared" ref="EE7:EM7" si="27">EE8</f>
        <v>71.2</v>
      </c>
      <c r="EF7" s="52">
        <f t="shared" si="27"/>
        <v>74.5</v>
      </c>
      <c r="EG7" s="52">
        <f t="shared" si="27"/>
        <v>77.400000000000006</v>
      </c>
      <c r="EH7" s="52">
        <f t="shared" si="27"/>
        <v>79.8</v>
      </c>
      <c r="EI7" s="52">
        <f t="shared" si="27"/>
        <v>56.9</v>
      </c>
      <c r="EJ7" s="52">
        <f t="shared" si="27"/>
        <v>58.3</v>
      </c>
      <c r="EK7" s="52">
        <f t="shared" si="27"/>
        <v>59.2</v>
      </c>
      <c r="EL7" s="52">
        <f t="shared" si="27"/>
        <v>59.8</v>
      </c>
      <c r="EM7" s="52">
        <f t="shared" si="27"/>
        <v>60.6</v>
      </c>
      <c r="EN7" s="52"/>
      <c r="EO7" s="52">
        <f>EO8</f>
        <v>79</v>
      </c>
      <c r="EP7" s="52">
        <f t="shared" ref="EP7:EX7" si="28">EP8</f>
        <v>56.8</v>
      </c>
      <c r="EQ7" s="52">
        <f t="shared" si="28"/>
        <v>63.8</v>
      </c>
      <c r="ER7" s="52">
        <f t="shared" si="28"/>
        <v>69</v>
      </c>
      <c r="ES7" s="52">
        <f t="shared" si="28"/>
        <v>74.2</v>
      </c>
      <c r="ET7" s="52">
        <f t="shared" si="28"/>
        <v>72.5</v>
      </c>
      <c r="EU7" s="52">
        <f t="shared" si="28"/>
        <v>72.3</v>
      </c>
      <c r="EV7" s="52">
        <f t="shared" si="28"/>
        <v>72</v>
      </c>
      <c r="EW7" s="52">
        <f t="shared" si="28"/>
        <v>72</v>
      </c>
      <c r="EX7" s="52">
        <f t="shared" si="28"/>
        <v>72.400000000000006</v>
      </c>
      <c r="EY7" s="52"/>
      <c r="EZ7" s="53">
        <f>EZ8</f>
        <v>26717403</v>
      </c>
      <c r="FA7" s="53">
        <f t="shared" ref="FA7:FI7" si="29">FA8</f>
        <v>26389582</v>
      </c>
      <c r="FB7" s="53">
        <f t="shared" si="29"/>
        <v>26217179</v>
      </c>
      <c r="FC7" s="53">
        <f t="shared" si="29"/>
        <v>26109881</v>
      </c>
      <c r="FD7" s="53">
        <f t="shared" si="29"/>
        <v>26264000</v>
      </c>
      <c r="FE7" s="53">
        <f t="shared" si="29"/>
        <v>42330999</v>
      </c>
      <c r="FF7" s="53">
        <f t="shared" si="29"/>
        <v>43068047</v>
      </c>
      <c r="FG7" s="53">
        <f t="shared" si="29"/>
        <v>44341948</v>
      </c>
      <c r="FH7" s="53">
        <f t="shared" si="29"/>
        <v>45796115</v>
      </c>
      <c r="FI7" s="53">
        <f t="shared" si="29"/>
        <v>48319566</v>
      </c>
      <c r="FJ7" s="53"/>
    </row>
    <row r="8" spans="1:166" s="54" customFormat="1" x14ac:dyDescent="0.2">
      <c r="A8" s="35"/>
      <c r="B8" s="55">
        <v>2024</v>
      </c>
      <c r="C8" s="55">
        <v>150002</v>
      </c>
      <c r="D8" s="55">
        <v>46</v>
      </c>
      <c r="E8" s="55">
        <v>6</v>
      </c>
      <c r="F8" s="55">
        <v>0</v>
      </c>
      <c r="G8" s="55">
        <v>3</v>
      </c>
      <c r="H8" s="55" t="s">
        <v>178</v>
      </c>
      <c r="I8" s="55" t="s">
        <v>178</v>
      </c>
      <c r="J8" s="55" t="s">
        <v>179</v>
      </c>
      <c r="K8" s="55" t="s">
        <v>180</v>
      </c>
      <c r="L8" s="55" t="s">
        <v>181</v>
      </c>
      <c r="M8" s="55" t="s">
        <v>182</v>
      </c>
      <c r="N8" s="55" t="s">
        <v>183</v>
      </c>
      <c r="O8" s="55" t="s">
        <v>184</v>
      </c>
      <c r="P8" s="55" t="s">
        <v>185</v>
      </c>
      <c r="Q8" s="56">
        <v>14</v>
      </c>
      <c r="R8" s="55" t="s">
        <v>40</v>
      </c>
      <c r="S8" s="55" t="s">
        <v>186</v>
      </c>
      <c r="T8" s="55" t="s">
        <v>187</v>
      </c>
      <c r="U8" s="56">
        <v>2110754</v>
      </c>
      <c r="V8" s="56">
        <v>3883</v>
      </c>
      <c r="W8" s="55" t="s">
        <v>188</v>
      </c>
      <c r="X8" s="55" t="s">
        <v>40</v>
      </c>
      <c r="Y8" s="57" t="s">
        <v>189</v>
      </c>
      <c r="Z8" s="56">
        <v>67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67</v>
      </c>
      <c r="AF8" s="56">
        <v>40</v>
      </c>
      <c r="AG8" s="56" t="s">
        <v>40</v>
      </c>
      <c r="AH8" s="56">
        <v>40</v>
      </c>
      <c r="AI8" s="58">
        <v>104.6</v>
      </c>
      <c r="AJ8" s="58">
        <v>104.2</v>
      </c>
      <c r="AK8" s="58">
        <v>101.3</v>
      </c>
      <c r="AL8" s="58">
        <v>103.9</v>
      </c>
      <c r="AM8" s="58">
        <v>97.3</v>
      </c>
      <c r="AN8" s="58">
        <v>100.7</v>
      </c>
      <c r="AO8" s="58">
        <v>103.6</v>
      </c>
      <c r="AP8" s="58">
        <v>101.9</v>
      </c>
      <c r="AQ8" s="58">
        <v>96.7</v>
      </c>
      <c r="AR8" s="58">
        <v>93.7</v>
      </c>
      <c r="AS8" s="58">
        <v>93.7</v>
      </c>
      <c r="AT8" s="58">
        <v>57</v>
      </c>
      <c r="AU8" s="58">
        <v>55.3</v>
      </c>
      <c r="AV8" s="58">
        <v>53.6</v>
      </c>
      <c r="AW8" s="58">
        <v>50.5</v>
      </c>
      <c r="AX8" s="58">
        <v>49.8</v>
      </c>
      <c r="AY8" s="58">
        <v>73.8</v>
      </c>
      <c r="AZ8" s="58">
        <v>75.5</v>
      </c>
      <c r="BA8" s="58">
        <v>74.599999999999994</v>
      </c>
      <c r="BB8" s="58">
        <v>73.599999999999994</v>
      </c>
      <c r="BC8" s="58">
        <v>71.2</v>
      </c>
      <c r="BD8" s="58">
        <v>85.2</v>
      </c>
      <c r="BE8" s="59">
        <v>52</v>
      </c>
      <c r="BF8" s="59">
        <v>50.5</v>
      </c>
      <c r="BG8" s="59">
        <v>50</v>
      </c>
      <c r="BH8" s="59">
        <v>46.8</v>
      </c>
      <c r="BI8" s="59">
        <v>46.7</v>
      </c>
      <c r="BJ8" s="59">
        <v>69.900000000000006</v>
      </c>
      <c r="BK8" s="59">
        <v>71.599999999999994</v>
      </c>
      <c r="BL8" s="59">
        <v>70.8</v>
      </c>
      <c r="BM8" s="59">
        <v>69.7</v>
      </c>
      <c r="BN8" s="59">
        <v>67</v>
      </c>
      <c r="BO8" s="59">
        <v>82.6</v>
      </c>
      <c r="BP8" s="58">
        <v>44.5</v>
      </c>
      <c r="BQ8" s="58">
        <v>47.1</v>
      </c>
      <c r="BR8" s="58">
        <v>47.2</v>
      </c>
      <c r="BS8" s="58">
        <v>43.9</v>
      </c>
      <c r="BT8" s="58">
        <v>45.8</v>
      </c>
      <c r="BU8" s="58">
        <v>62.3</v>
      </c>
      <c r="BV8" s="58">
        <v>62.1</v>
      </c>
      <c r="BW8" s="58">
        <v>60.2</v>
      </c>
      <c r="BX8" s="58">
        <v>60.6</v>
      </c>
      <c r="BY8" s="58">
        <v>62.8</v>
      </c>
      <c r="BZ8" s="58">
        <v>70.7</v>
      </c>
      <c r="CA8" s="59">
        <v>32966</v>
      </c>
      <c r="CB8" s="59">
        <v>31274</v>
      </c>
      <c r="CC8" s="59">
        <v>32704</v>
      </c>
      <c r="CD8" s="59">
        <v>34408</v>
      </c>
      <c r="CE8" s="59">
        <v>36330</v>
      </c>
      <c r="CF8" s="59">
        <v>27227</v>
      </c>
      <c r="CG8" s="59">
        <v>28176</v>
      </c>
      <c r="CH8" s="59">
        <v>29348</v>
      </c>
      <c r="CI8" s="59">
        <v>29723</v>
      </c>
      <c r="CJ8" s="59">
        <v>30242</v>
      </c>
      <c r="CK8" s="58">
        <v>63608</v>
      </c>
      <c r="CL8" s="59">
        <v>7710</v>
      </c>
      <c r="CM8" s="59">
        <v>7643</v>
      </c>
      <c r="CN8" s="59">
        <v>8099</v>
      </c>
      <c r="CO8" s="59">
        <v>7840</v>
      </c>
      <c r="CP8" s="59">
        <v>7756</v>
      </c>
      <c r="CQ8" s="59">
        <v>9509</v>
      </c>
      <c r="CR8" s="59">
        <v>9548</v>
      </c>
      <c r="CS8" s="59">
        <v>9992</v>
      </c>
      <c r="CT8" s="59">
        <v>9779</v>
      </c>
      <c r="CU8" s="59">
        <v>9547</v>
      </c>
      <c r="CV8" s="58">
        <v>18510</v>
      </c>
      <c r="CW8" s="59">
        <v>111.9</v>
      </c>
      <c r="CX8" s="59">
        <v>115.4</v>
      </c>
      <c r="CY8" s="59">
        <v>116.6</v>
      </c>
      <c r="CZ8" s="59">
        <v>125.4</v>
      </c>
      <c r="DA8" s="59">
        <v>128.6</v>
      </c>
      <c r="DB8" s="59">
        <v>77.7</v>
      </c>
      <c r="DC8" s="59">
        <v>75.7</v>
      </c>
      <c r="DD8" s="59">
        <v>75.400000000000006</v>
      </c>
      <c r="DE8" s="59">
        <v>77.5</v>
      </c>
      <c r="DF8" s="59">
        <v>80.900000000000006</v>
      </c>
      <c r="DG8" s="59">
        <v>57.7</v>
      </c>
      <c r="DH8" s="59">
        <v>11.5</v>
      </c>
      <c r="DI8" s="59">
        <v>10.5</v>
      </c>
      <c r="DJ8" s="59">
        <v>12.3</v>
      </c>
      <c r="DK8" s="59">
        <v>14.1</v>
      </c>
      <c r="DL8" s="59">
        <v>13.4</v>
      </c>
      <c r="DM8" s="59">
        <v>15.7</v>
      </c>
      <c r="DN8" s="59">
        <v>14.6</v>
      </c>
      <c r="DO8" s="59">
        <v>15.1</v>
      </c>
      <c r="DP8" s="59">
        <v>14.9</v>
      </c>
      <c r="DQ8" s="59">
        <v>14.8</v>
      </c>
      <c r="DR8" s="59">
        <v>26.7</v>
      </c>
      <c r="DS8" s="59">
        <v>0</v>
      </c>
      <c r="DT8" s="59">
        <v>0</v>
      </c>
      <c r="DU8" s="59">
        <v>0</v>
      </c>
      <c r="DV8" s="59">
        <v>0</v>
      </c>
      <c r="DW8" s="59">
        <v>0</v>
      </c>
      <c r="DX8" s="59">
        <v>136</v>
      </c>
      <c r="DY8" s="59">
        <v>131.30000000000001</v>
      </c>
      <c r="DZ8" s="59">
        <v>133.6</v>
      </c>
      <c r="EA8" s="59">
        <v>144.6</v>
      </c>
      <c r="EB8" s="59">
        <v>168.7</v>
      </c>
      <c r="EC8" s="59">
        <v>54.3</v>
      </c>
      <c r="ED8" s="58">
        <v>76.8</v>
      </c>
      <c r="EE8" s="58">
        <v>71.2</v>
      </c>
      <c r="EF8" s="58">
        <v>74.5</v>
      </c>
      <c r="EG8" s="58">
        <v>77.400000000000006</v>
      </c>
      <c r="EH8" s="58">
        <v>79.8</v>
      </c>
      <c r="EI8" s="58">
        <v>56.9</v>
      </c>
      <c r="EJ8" s="58">
        <v>58.3</v>
      </c>
      <c r="EK8" s="58">
        <v>59.2</v>
      </c>
      <c r="EL8" s="58">
        <v>59.8</v>
      </c>
      <c r="EM8" s="58">
        <v>60.6</v>
      </c>
      <c r="EN8" s="58">
        <v>58</v>
      </c>
      <c r="EO8" s="58">
        <v>79</v>
      </c>
      <c r="EP8" s="58">
        <v>56.8</v>
      </c>
      <c r="EQ8" s="58">
        <v>63.8</v>
      </c>
      <c r="ER8" s="58">
        <v>69</v>
      </c>
      <c r="ES8" s="58">
        <v>74.2</v>
      </c>
      <c r="ET8" s="58">
        <v>72.5</v>
      </c>
      <c r="EU8" s="58">
        <v>72.3</v>
      </c>
      <c r="EV8" s="58">
        <v>72</v>
      </c>
      <c r="EW8" s="58">
        <v>72</v>
      </c>
      <c r="EX8" s="58">
        <v>72.400000000000006</v>
      </c>
      <c r="EY8" s="58">
        <v>70.8</v>
      </c>
      <c r="EZ8" s="59">
        <v>26717403</v>
      </c>
      <c r="FA8" s="59">
        <v>26389582</v>
      </c>
      <c r="FB8" s="59">
        <v>26217179</v>
      </c>
      <c r="FC8" s="59">
        <v>26109881</v>
      </c>
      <c r="FD8" s="59">
        <v>26264000</v>
      </c>
      <c r="FE8" s="59">
        <v>42330999</v>
      </c>
      <c r="FF8" s="59">
        <v>43068047</v>
      </c>
      <c r="FG8" s="59">
        <v>44341948</v>
      </c>
      <c r="FH8" s="59">
        <v>45796115</v>
      </c>
      <c r="FI8" s="59">
        <v>48319566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190</v>
      </c>
      <c r="C10" s="62" t="s">
        <v>191</v>
      </c>
      <c r="D10" s="62" t="s">
        <v>192</v>
      </c>
      <c r="E10" s="62" t="s">
        <v>193</v>
      </c>
      <c r="F10" s="62" t="s">
        <v>194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C3726B4-AB8B-45E6-B609-B4C397815947}"/>
</file>

<file path=customXml/itemProps2.xml><?xml version="1.0" encoding="utf-8"?>
<ds:datastoreItem xmlns:ds="http://schemas.openxmlformats.org/officeDocument/2006/customXml" ds:itemID="{0058D798-B678-4B46-A9FB-514A2B7850B2}"/>
</file>

<file path=customXml/itemProps3.xml><?xml version="1.0" encoding="utf-8"?>
<ds:datastoreItem xmlns:ds="http://schemas.openxmlformats.org/officeDocument/2006/customXml" ds:itemID="{DE97EEFE-50A6-4222-A924-72AA713DF5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2026-02-04T05:16:50Z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