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CD5F4D9D-9154-4D00-9ADA-0FF715895D36}" xr6:coauthVersionLast="47" xr6:coauthVersionMax="47" xr10:uidLastSave="{00000000-0000-0000-0000-000000000000}"/>
  <workbookProtection workbookAlgorithmName="SHA-512" workbookHashValue="XvLO9WKO0MapytU6XPBH44iXxPNBaLFi66GavzhEPCAujK5tWyrSqOKR7m3kQ6N47GnUjplhidjg06rcH5wrEQ==" workbookSaltValue="7hEi+YFRQTAW9PcpaVud7A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BX79" i="4" s="1"/>
  <c r="DV7" i="5"/>
  <c r="BI79" i="4" s="1"/>
  <c r="DU7" i="5"/>
  <c r="DT7" i="5"/>
  <c r="DS7" i="5"/>
  <c r="P79" i="4" s="1"/>
  <c r="DQ7" i="5"/>
  <c r="MN56" i="4" s="1"/>
  <c r="DP7" i="5"/>
  <c r="DO7" i="5"/>
  <c r="DN7" i="5"/>
  <c r="KU56" i="4" s="1"/>
  <c r="DM7" i="5"/>
  <c r="KF56" i="4" s="1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BX55" i="4" s="1"/>
  <c r="CD7" i="5"/>
  <c r="BI55" i="4" s="1"/>
  <c r="CC7" i="5"/>
  <c r="CB7" i="5"/>
  <c r="CA7" i="5"/>
  <c r="P55" i="4" s="1"/>
  <c r="BY7" i="5"/>
  <c r="MN34" i="4" s="1"/>
  <c r="BX7" i="5"/>
  <c r="BW7" i="5"/>
  <c r="BV7" i="5"/>
  <c r="KU34" i="4" s="1"/>
  <c r="BU7" i="5"/>
  <c r="KF34" i="4" s="1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BX33" i="4" s="1"/>
  <c r="AL7" i="5"/>
  <c r="BI33" i="4" s="1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AD6" i="5"/>
  <c r="AC6" i="5"/>
  <c r="AB6" i="5"/>
  <c r="LP8" i="4" s="1"/>
  <c r="AA6" i="5"/>
  <c r="JW8" i="4" s="1"/>
  <c r="Z6" i="5"/>
  <c r="Y6" i="5"/>
  <c r="FZ12" i="4" s="1"/>
  <c r="X6" i="5"/>
  <c r="EG12" i="4" s="1"/>
  <c r="W6" i="5"/>
  <c r="CN12" i="4" s="1"/>
  <c r="V6" i="5"/>
  <c r="U6" i="5"/>
  <c r="B12" i="4" s="1"/>
  <c r="T6" i="5"/>
  <c r="FZ10" i="4" s="1"/>
  <c r="S6" i="5"/>
  <c r="EG10" i="4" s="1"/>
  <c r="R6" i="5"/>
  <c r="Q6" i="5"/>
  <c r="AU10" i="4" s="1"/>
  <c r="P6" i="5"/>
  <c r="B10" i="4" s="1"/>
  <c r="O6" i="5"/>
  <c r="N6" i="5"/>
  <c r="M6" i="5"/>
  <c r="CN8" i="4" s="1"/>
  <c r="L6" i="5"/>
  <c r="K6" i="5"/>
  <c r="B8" i="4" s="1"/>
  <c r="H6" i="5"/>
  <c r="G6" i="5"/>
  <c r="F6" i="5"/>
  <c r="E6" i="5"/>
  <c r="D6" i="5"/>
  <c r="C6" i="5"/>
  <c r="B6" i="5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G90" i="4"/>
  <c r="E90" i="4"/>
  <c r="D90" i="4"/>
  <c r="C90" i="4"/>
  <c r="MO80" i="4"/>
  <c r="LZ80" i="4"/>
  <c r="LK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AT79" i="4"/>
  <c r="AE79" i="4"/>
  <c r="LY56" i="4"/>
  <c r="LJ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AT55" i="4"/>
  <c r="AE55" i="4"/>
  <c r="LY34" i="4"/>
  <c r="LJ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AT33" i="4"/>
  <c r="AE33" i="4"/>
  <c r="LP12" i="4"/>
  <c r="JW12" i="4"/>
  <c r="AU12" i="4"/>
  <c r="LP10" i="4"/>
  <c r="JW10" i="4"/>
  <c r="ID10" i="4"/>
  <c r="CN10" i="4"/>
  <c r="ID8" i="4"/>
  <c r="EG8" i="4"/>
  <c r="AU8" i="4"/>
  <c r="B6" i="4"/>
  <c r="F11" i="5" l="1"/>
  <c r="B11" i="5"/>
  <c r="E11" i="5"/>
  <c r="D11" i="5"/>
  <c r="C11" i="5"/>
  <c r="HX78" i="4" l="1"/>
  <c r="HV54" i="4"/>
  <c r="HV32" i="4"/>
  <c r="EK78" i="4"/>
  <c r="EH54" i="4"/>
  <c r="EH32" i="4"/>
  <c r="AT78" i="4"/>
  <c r="AT54" i="4"/>
  <c r="LJ54" i="4"/>
  <c r="AT32" i="4"/>
  <c r="LK78" i="4"/>
  <c r="LJ32" i="4"/>
  <c r="EZ78" i="4"/>
  <c r="EW54" i="4"/>
  <c r="EW32" i="4"/>
  <c r="BI78" i="4"/>
  <c r="BI54" i="4"/>
  <c r="BI32" i="4"/>
  <c r="LZ78" i="4"/>
  <c r="LY54" i="4"/>
  <c r="LY32" i="4"/>
  <c r="IK54" i="4"/>
  <c r="IM78" i="4"/>
  <c r="IK32" i="4"/>
  <c r="P78" i="4"/>
  <c r="P54" i="4"/>
  <c r="P32" i="4"/>
  <c r="KG78" i="4"/>
  <c r="KF54" i="4"/>
  <c r="KF32" i="4"/>
  <c r="GT78" i="4"/>
  <c r="GR54" i="4"/>
  <c r="GR32" i="4"/>
  <c r="DG78" i="4"/>
  <c r="DD54" i="4"/>
  <c r="DD32" i="4"/>
  <c r="KV78" i="4"/>
  <c r="KU54" i="4"/>
  <c r="KU32" i="4"/>
  <c r="HI78" i="4"/>
  <c r="HG54" i="4"/>
  <c r="HG32" i="4"/>
  <c r="DV78" i="4"/>
  <c r="DS54" i="4"/>
  <c r="AE54" i="4"/>
  <c r="AE32" i="4"/>
  <c r="AE78" i="4"/>
  <c r="DS32" i="4"/>
  <c r="BX78" i="4"/>
  <c r="BX54" i="4"/>
  <c r="BX32" i="4"/>
  <c r="MO78" i="4"/>
  <c r="MN54" i="4"/>
  <c r="MN32" i="4"/>
  <c r="JB78" i="4"/>
  <c r="IZ54" i="4"/>
  <c r="IZ32" i="4"/>
  <c r="FO78" i="4"/>
  <c r="FL32" i="4"/>
  <c r="FL54" i="4"/>
</calcChain>
</file>

<file path=xl/sharedStrings.xml><?xml version="1.0" encoding="utf-8"?>
<sst xmlns="http://schemas.openxmlformats.org/spreadsheetml/2006/main" count="345" uniqueCount="187">
  <si>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</si>
  <si>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</si>
  <si>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</si>
  <si>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</si>
  <si>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</si>
  <si>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</si>
  <si>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</si>
  <si>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</si>
  <si>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</si>
  <si>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</si>
  <si>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</si>
  <si>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</si>
  <si>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</si>
  <si>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</si>
  <si>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</si>
  <si>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</si>
  <si>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</si>
  <si>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</si>
  <si>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</si>
  <si>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</si>
  <si>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</si>
  <si>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</si>
  <si>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</si>
  <si>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</si>
  <si>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</si>
  <si>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</si>
  <si>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</si>
  <si>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</si>
  <si>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</si>
  <si>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</si>
  <si>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</si>
  <si>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</si>
  <si>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</si>
  <si>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</si>
  <si>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</si>
  <si>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</si>
  <si>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</si>
  <si>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</si>
  <si>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</si>
  <si>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</si>
  <si>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</si>
  <si>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</si>
  <si>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</si>
  <si>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</si>
  <si>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</si>
  <si>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</si>
  <si>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</si>
  <si>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</si>
  <si>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</si>
  <si>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</si>
  <si>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</si>
  <si>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</si>
  <si>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</si>
  <si>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</si>
  <si>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</si>
  <si>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</si>
  <si>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</si>
  <si>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</si>
  <si>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</si>
  <si>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</si>
  <si>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</si>
  <si>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</si>
  <si>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</si>
  <si>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</si>
  <si>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</si>
  <si>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</si>
  <si>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</si>
  <si>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</si>
  <si>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</si>
  <si>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</si>
  <si>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</si>
  <si>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</si>
  <si>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</si>
  <si>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</si>
  <si>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</si>
  <si>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</si>
  <si>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</si>
  <si>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</si>
  <si>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</si>
  <si>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</si>
  <si>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</si>
  <si>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</si>
  <si>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</si>
  <si>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</si>
  <si>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</si>
  <si>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</si>
  <si>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</si>
  <si>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</si>
  <si>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</si>
  <si>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</si>
  <si>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</si>
  <si>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</si>
  <si>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</si>
  <si>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</si>
  <si>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</si>
  <si>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</si>
  <si>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</si>
  <si>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</si>
  <si>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</si>
  <si>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</si>
  <si>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</si>
  <si>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</si>
  <si>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</si>
  <si>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</si>
  <si>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</si>
  <si>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</si>
  <si>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</si>
  <si>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</si>
  <si>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</si>
  <si>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</si>
  <si>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</si>
  <si>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</si>
  <si>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</si>
  <si>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</si>
  <si>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</si>
  <si>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</si>
  <si>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</si>
  <si>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</si>
  <si>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</si>
  <si>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</si>
  <si>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</si>
  <si>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</si>
  <si>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</si>
  <si>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</si>
  <si>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</si>
  <si>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</si>
  <si>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</si>
  <si>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</si>
  <si>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</si>
  <si>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</si>
  <si>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</si>
  <si>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</si>
  <si>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</si>
  <si>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</si>
  <si>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</si>
  <si>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</si>
  <si>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</si>
  <si>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</si>
  <si>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</si>
  <si>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</si>
  <si>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</si>
  <si>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</si>
  <si>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</si>
  <si>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</si>
  <si>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</si>
  <si>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</si>
  <si>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</si>
  <si>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</si>
  <si>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</si>
  <si>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</si>
  <si>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</si>
  <si>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</si>
  <si>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</si>
  <si>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</si>
  <si>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</si>
  <si>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</si>
  <si>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</si>
  <si>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</si>
  <si>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</si>
  <si>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</si>
  <si>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</si>
  <si>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</si>
  <si>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</si>
  <si>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</si>
  <si>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</si>
  <si>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</si>
  <si>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</si>
  <si>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</si>
  <si>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リウマチセンター</t>
  </si>
  <si>
    <t>条例全部</t>
  </si>
  <si>
    <t>病院事業</t>
  </si>
  <si>
    <t>一般病院</t>
  </si>
  <si>
    <t>100床以上～200床未満</t>
  </si>
  <si>
    <t>自治体職員</t>
  </si>
  <si>
    <t>直営</t>
  </si>
  <si>
    <t>訓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</si>
  <si>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</si>
  <si>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</si>
  <si>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</si>
  <si>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</si>
  <si>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</si>
  <si>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</si>
  <si>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</si>
  <si>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リウマチ専門病院として、急性期及び回復期病床の機能を担い、先進的医療の提供とリウマチ診療における研究・研修機能を担う。
　急性期及び回復期のリハビリテーションを提供する。</t>
  </si>
  <si>
    <t>　不採算地区病院に該当しており、一般会計繰入金を受けて、経常収支比率は概ね100％前後であるが、令和2年度以降、新型コロナウイルス感染症の影響もあり、従前よりも病床利用率が低くなっている。収益単価については、高額薬品使用等を背景に、外来を中心に高い水準にあるが、一般会計負担縮減の観点から、一層効率的な運営が求められる状況にある。
（各指標の類似病院平均との比較等）
①経常収支比率：数値が低い
②医業収支比率：数値が低い
③修正医業収支比率：数値が低い
④病床利用率：数値が低い
⑤入院患者１人１日当たり収益：数値が低い
⑥外来患者１人１日当たり収益：数値が高い
⑦職員給与費対医業収益比率：数値が高い
⑧材料費対医業収益比率：数値が高い</t>
    <rPh sb="41" eb="43">
      <t>ゼンゴ</t>
    </rPh>
    <rPh sb="235" eb="237">
      <t>スウチ</t>
    </rPh>
    <rPh sb="238" eb="239">
      <t>ヒク</t>
    </rPh>
    <phoneticPr fontId="5"/>
  </si>
  <si>
    <t>　建物については建築後経過年数が短く、老朽化の程度は比較的低い。
（各指標の類似病院平均との比較等）
①有形固定資産減価償却率：数値が高い
②器械備品減価償却率：同水準
③１床当たり有形固定資産：数値が低い</t>
    <rPh sb="67" eb="68">
      <t>タカ</t>
    </rPh>
    <rPh sb="81" eb="84">
      <t>ドウスイジュン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</si>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</sst>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71.099999999999994</c:v>
                </c:pt>
                <c:pt idx="1">
                  <c:v>66.5</c:v>
                </c:pt>
                <c:pt idx="2">
                  <c:v>66.099999999999994</c:v>
                </c:pt>
                <c:pt idx="3">
                  <c:v>65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2-4DD2-AFF9-A1D261D4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2-4DD2-AFF9-A1D261D4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20280</c:v>
                </c:pt>
                <c:pt idx="1">
                  <c:v>20324</c:v>
                </c:pt>
                <c:pt idx="2">
                  <c:v>18577</c:v>
                </c:pt>
                <c:pt idx="3">
                  <c:v>20046</c:v>
                </c:pt>
                <c:pt idx="4">
                  <c:v>18349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D-4308-8DB1-FCF1C2D9A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D-4308-8DB1-FCF1C2D9A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39830</c:v>
                </c:pt>
                <c:pt idx="1">
                  <c:v>39384</c:v>
                </c:pt>
                <c:pt idx="2">
                  <c:v>38911</c:v>
                </c:pt>
                <c:pt idx="3">
                  <c:v>38464</c:v>
                </c:pt>
                <c:pt idx="4">
                  <c:v>41679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A-4707-8E0A-445DD387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A-4707-8E0A-445DD387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</c:v>
                </c:pt>
                <c:pt idx="4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6-47DF-8162-C288425C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6-47DF-8162-C288425C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77.2</c:v>
                </c:pt>
                <c:pt idx="1">
                  <c:v>75.900000000000006</c:v>
                </c:pt>
                <c:pt idx="2">
                  <c:v>71.099999999999994</c:v>
                </c:pt>
                <c:pt idx="3">
                  <c:v>72.8</c:v>
                </c:pt>
                <c:pt idx="4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E-4400-8388-B100B5F8B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E-4400-8388-B100B5F8B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77.2</c:v>
                </c:pt>
                <c:pt idx="1">
                  <c:v>75.900000000000006</c:v>
                </c:pt>
                <c:pt idx="2">
                  <c:v>71.099999999999994</c:v>
                </c:pt>
                <c:pt idx="3">
                  <c:v>72.8</c:v>
                </c:pt>
                <c:pt idx="4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F-4F10-8067-5FA2569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F-4F10-8067-5FA2569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99.4</c:v>
                </c:pt>
                <c:pt idx="1">
                  <c:v>101</c:v>
                </c:pt>
                <c:pt idx="2">
                  <c:v>91.7</c:v>
                </c:pt>
                <c:pt idx="3">
                  <c:v>87.7</c:v>
                </c:pt>
                <c:pt idx="4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5-47E0-A03B-9BB1FF41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5-47E0-A03B-9BB1FF41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58.1</c:v>
                </c:pt>
                <c:pt idx="1">
                  <c:v>56</c:v>
                </c:pt>
                <c:pt idx="2">
                  <c:v>60.3</c:v>
                </c:pt>
                <c:pt idx="3">
                  <c:v>62.7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8-472C-A8C9-B2ABDEE1F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72C-A8C9-B2ABDEE1F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79</c:v>
                </c:pt>
                <c:pt idx="1">
                  <c:v>54.1</c:v>
                </c:pt>
                <c:pt idx="2">
                  <c:v>61.6</c:v>
                </c:pt>
                <c:pt idx="3">
                  <c:v>66.099999999999994</c:v>
                </c:pt>
                <c:pt idx="4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D-499A-B278-C186968F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D-499A-B278-C186968F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34980260</c:v>
                </c:pt>
                <c:pt idx="1">
                  <c:v>34543600</c:v>
                </c:pt>
                <c:pt idx="2">
                  <c:v>34553660</c:v>
                </c:pt>
                <c:pt idx="3">
                  <c:v>34699500</c:v>
                </c:pt>
                <c:pt idx="4">
                  <c:v>34497380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7-402F-9BAB-183307E5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7-402F-9BAB-183307E5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33</c:v>
                </c:pt>
                <c:pt idx="1">
                  <c:v>32.9</c:v>
                </c:pt>
                <c:pt idx="2">
                  <c:v>32</c:v>
                </c:pt>
                <c:pt idx="3">
                  <c:v>33.799999999999997</c:v>
                </c:pt>
                <c:pt idx="4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439D-A761-F05B19171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7-439D-A761-F05B19171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71.3</c:v>
                </c:pt>
                <c:pt idx="1">
                  <c:v>71.8</c:v>
                </c:pt>
                <c:pt idx="2">
                  <c:v>77</c:v>
                </c:pt>
                <c:pt idx="3">
                  <c:v>76.2</c:v>
                </c:pt>
                <c:pt idx="4">
                  <c:v>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7A5-9BBC-71D54367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4-47A5-9BBC-71D54367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リウマチセンター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100床以上～200床未満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100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2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-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100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7303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85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85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183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99.4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101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91.7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87.7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89.2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77.2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75.900000000000006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71.099999999999994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72.8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64.2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77.2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75.900000000000006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71.099999999999994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72.8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64.2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71.099999999999994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66.5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66.099999999999994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65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55.5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100.6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105.9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104.3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96.3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80.7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82.2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81.7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81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79.7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77.099999999999994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78.599999999999994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78.099999999999994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77.5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65.8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65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63.3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64.7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67.900000000000006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184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45.7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185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39830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39384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38911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38464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41679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20280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20324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18577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20046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18349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71.3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71.8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77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76.2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90.3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33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32.9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32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33.799999999999997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33.700000000000003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37855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39289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40846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41075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41859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11234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11512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11831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11652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11744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68.5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67.099999999999994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66.900000000000006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68.099999999999994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69.2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17.5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17.3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17.899999999999999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18.100000000000001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186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7.5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25.3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58.1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56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60.3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62.7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65.099999999999994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79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54.1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61.6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66.099999999999994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72.400000000000006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34980260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34543600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34553660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34699500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34497380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124.2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121.6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118.9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121.9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114.5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59.1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72.900000000000006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73.900000000000006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74.3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72.2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42806727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43530781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44196357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45484013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48248884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ALDwqJErX/XLXyPQ28O/MzomfHdRS7QNgUaIYLFynsWtzGDtVkz5QF3cwMct9U3BxSUyZaiEIKM0PCFlS5ZKRQ==" saltValue="VdY1OWrrwjgTfJWuhcz29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149</v>
      </c>
      <c r="AV5" s="49" t="s">
        <v>160</v>
      </c>
      <c r="AW5" s="49" t="s">
        <v>151</v>
      </c>
      <c r="AX5" s="49" t="s">
        <v>161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159</v>
      </c>
      <c r="BF5" s="49" t="s">
        <v>149</v>
      </c>
      <c r="BG5" s="49" t="s">
        <v>150</v>
      </c>
      <c r="BH5" s="49" t="s">
        <v>151</v>
      </c>
      <c r="BI5" s="49" t="s">
        <v>161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159</v>
      </c>
      <c r="BQ5" s="49" t="s">
        <v>149</v>
      </c>
      <c r="BR5" s="49" t="s">
        <v>150</v>
      </c>
      <c r="BS5" s="49" t="s">
        <v>151</v>
      </c>
      <c r="BT5" s="49" t="s">
        <v>161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159</v>
      </c>
      <c r="CB5" s="49" t="s">
        <v>149</v>
      </c>
      <c r="CC5" s="49" t="s">
        <v>150</v>
      </c>
      <c r="CD5" s="49" t="s">
        <v>151</v>
      </c>
      <c r="CE5" s="49" t="s">
        <v>161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159</v>
      </c>
      <c r="CM5" s="49" t="s">
        <v>149</v>
      </c>
      <c r="CN5" s="49" t="s">
        <v>150</v>
      </c>
      <c r="CO5" s="49" t="s">
        <v>151</v>
      </c>
      <c r="CP5" s="49" t="s">
        <v>161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159</v>
      </c>
      <c r="CX5" s="49" t="s">
        <v>149</v>
      </c>
      <c r="CY5" s="49" t="s">
        <v>150</v>
      </c>
      <c r="CZ5" s="49" t="s">
        <v>151</v>
      </c>
      <c r="DA5" s="49" t="s">
        <v>161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159</v>
      </c>
      <c r="DI5" s="49" t="s">
        <v>149</v>
      </c>
      <c r="DJ5" s="49" t="s">
        <v>150</v>
      </c>
      <c r="DK5" s="49" t="s">
        <v>162</v>
      </c>
      <c r="DL5" s="49" t="s">
        <v>161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159</v>
      </c>
      <c r="DT5" s="49" t="s">
        <v>163</v>
      </c>
      <c r="DU5" s="49" t="s">
        <v>150</v>
      </c>
      <c r="DV5" s="49" t="s">
        <v>162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159</v>
      </c>
      <c r="EE5" s="49" t="s">
        <v>149</v>
      </c>
      <c r="EF5" s="49" t="s">
        <v>150</v>
      </c>
      <c r="EG5" s="49" t="s">
        <v>151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159</v>
      </c>
      <c r="EP5" s="49" t="s">
        <v>149</v>
      </c>
      <c r="EQ5" s="49" t="s">
        <v>150</v>
      </c>
      <c r="ER5" s="49" t="s">
        <v>151</v>
      </c>
      <c r="ES5" s="49" t="s">
        <v>161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164</v>
      </c>
      <c r="EZ5" s="49" t="s">
        <v>159</v>
      </c>
      <c r="FA5" s="49" t="s">
        <v>149</v>
      </c>
      <c r="FB5" s="49" t="s">
        <v>150</v>
      </c>
      <c r="FC5" s="49" t="s">
        <v>151</v>
      </c>
      <c r="FD5" s="49" t="s">
        <v>161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165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5</v>
      </c>
      <c r="H6" s="147" t="str">
        <f>IF(H8&lt;&gt;I8,H8,"")&amp;IF(I8&lt;&gt;J8,I8,"")&amp;"　"&amp;J8</f>
        <v>新潟県　リウマチセンター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2</v>
      </c>
      <c r="R6" s="50" t="str">
        <f t="shared" si="3"/>
        <v>-</v>
      </c>
      <c r="S6" s="50" t="str">
        <f t="shared" si="3"/>
        <v>訓</v>
      </c>
      <c r="T6" s="50" t="str">
        <f t="shared" si="3"/>
        <v>-</v>
      </c>
      <c r="U6" s="51">
        <f>U8</f>
        <v>2110754</v>
      </c>
      <c r="V6" s="51">
        <f>V8</f>
        <v>7303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100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100</v>
      </c>
      <c r="AF6" s="51">
        <f t="shared" si="3"/>
        <v>85</v>
      </c>
      <c r="AG6" s="51" t="str">
        <f t="shared" si="3"/>
        <v>-</v>
      </c>
      <c r="AH6" s="51">
        <f t="shared" si="3"/>
        <v>85</v>
      </c>
      <c r="AI6" s="52">
        <f>IF(AI8="-",NA(),AI8)</f>
        <v>99.4</v>
      </c>
      <c r="AJ6" s="52">
        <f t="shared" ref="AJ6:AR6" si="5">IF(AJ8="-",NA(),AJ8)</f>
        <v>101</v>
      </c>
      <c r="AK6" s="52">
        <f t="shared" si="5"/>
        <v>91.7</v>
      </c>
      <c r="AL6" s="52">
        <f t="shared" si="5"/>
        <v>87.7</v>
      </c>
      <c r="AM6" s="52">
        <f t="shared" si="5"/>
        <v>89.2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77.2</v>
      </c>
      <c r="AU6" s="52">
        <f t="shared" ref="AU6:BC6" si="6">IF(AU8="-",NA(),AU8)</f>
        <v>75.900000000000006</v>
      </c>
      <c r="AV6" s="52">
        <f t="shared" si="6"/>
        <v>71.099999999999994</v>
      </c>
      <c r="AW6" s="52">
        <f t="shared" si="6"/>
        <v>72.8</v>
      </c>
      <c r="AX6" s="52">
        <f t="shared" si="6"/>
        <v>64.2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77.2</v>
      </c>
      <c r="BF6" s="52">
        <f t="shared" ref="BF6:BN6" si="7">IF(BF8="-",NA(),BF8)</f>
        <v>75.900000000000006</v>
      </c>
      <c r="BG6" s="52">
        <f t="shared" si="7"/>
        <v>71.099999999999994</v>
      </c>
      <c r="BH6" s="52">
        <f t="shared" si="7"/>
        <v>72.8</v>
      </c>
      <c r="BI6" s="52">
        <f t="shared" si="7"/>
        <v>64.2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71.099999999999994</v>
      </c>
      <c r="BQ6" s="52">
        <f t="shared" ref="BQ6:BY6" si="8">IF(BQ8="-",NA(),BQ8)</f>
        <v>66.5</v>
      </c>
      <c r="BR6" s="52">
        <f t="shared" si="8"/>
        <v>66.099999999999994</v>
      </c>
      <c r="BS6" s="52">
        <f t="shared" si="8"/>
        <v>65</v>
      </c>
      <c r="BT6" s="52">
        <f t="shared" si="8"/>
        <v>55.5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39830</v>
      </c>
      <c r="CB6" s="53">
        <f t="shared" ref="CB6:CJ6" si="9">IF(CB8="-",NA(),CB8)</f>
        <v>39384</v>
      </c>
      <c r="CC6" s="53">
        <f t="shared" si="9"/>
        <v>38911</v>
      </c>
      <c r="CD6" s="53">
        <f t="shared" si="9"/>
        <v>38464</v>
      </c>
      <c r="CE6" s="53">
        <f t="shared" si="9"/>
        <v>41679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20280</v>
      </c>
      <c r="CM6" s="53">
        <f t="shared" ref="CM6:CU6" si="10">IF(CM8="-",NA(),CM8)</f>
        <v>20324</v>
      </c>
      <c r="CN6" s="53">
        <f t="shared" si="10"/>
        <v>18577</v>
      </c>
      <c r="CO6" s="53">
        <f t="shared" si="10"/>
        <v>20046</v>
      </c>
      <c r="CP6" s="53">
        <f t="shared" si="10"/>
        <v>18349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71.3</v>
      </c>
      <c r="CX6" s="52">
        <f t="shared" ref="CX6:DF6" si="11">IF(CX8="-",NA(),CX8)</f>
        <v>71.8</v>
      </c>
      <c r="CY6" s="52">
        <f t="shared" si="11"/>
        <v>77</v>
      </c>
      <c r="CZ6" s="52">
        <f t="shared" si="11"/>
        <v>76.2</v>
      </c>
      <c r="DA6" s="52">
        <f t="shared" si="11"/>
        <v>90.3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33</v>
      </c>
      <c r="DI6" s="52">
        <f t="shared" ref="DI6:DQ6" si="12">IF(DI8="-",NA(),DI8)</f>
        <v>32.9</v>
      </c>
      <c r="DJ6" s="52">
        <f t="shared" si="12"/>
        <v>32</v>
      </c>
      <c r="DK6" s="52">
        <f t="shared" si="12"/>
        <v>33.799999999999997</v>
      </c>
      <c r="DL6" s="52">
        <f t="shared" si="12"/>
        <v>33.700000000000003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7.5</v>
      </c>
      <c r="DW6" s="52">
        <f t="shared" si="13"/>
        <v>25.3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58.1</v>
      </c>
      <c r="EE6" s="52">
        <f t="shared" ref="EE6:EM6" si="14">IF(EE8="-",NA(),EE8)</f>
        <v>56</v>
      </c>
      <c r="EF6" s="52">
        <f t="shared" si="14"/>
        <v>60.3</v>
      </c>
      <c r="EG6" s="52">
        <f t="shared" si="14"/>
        <v>62.7</v>
      </c>
      <c r="EH6" s="52">
        <f t="shared" si="14"/>
        <v>65.099999999999994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79</v>
      </c>
      <c r="EP6" s="52">
        <f t="shared" ref="EP6:EX6" si="15">IF(EP8="-",NA(),EP8)</f>
        <v>54.1</v>
      </c>
      <c r="EQ6" s="52">
        <f t="shared" si="15"/>
        <v>61.6</v>
      </c>
      <c r="ER6" s="52">
        <f t="shared" si="15"/>
        <v>66.099999999999994</v>
      </c>
      <c r="ES6" s="52">
        <f t="shared" si="15"/>
        <v>72.400000000000006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34980260</v>
      </c>
      <c r="FA6" s="53">
        <f t="shared" ref="FA6:FI6" si="16">IF(FA8="-",NA(),FA8)</f>
        <v>34543600</v>
      </c>
      <c r="FB6" s="53">
        <f t="shared" si="16"/>
        <v>34553660</v>
      </c>
      <c r="FC6" s="53">
        <f t="shared" si="16"/>
        <v>34699500</v>
      </c>
      <c r="FD6" s="53">
        <f t="shared" si="16"/>
        <v>34497380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166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5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自治体職員</v>
      </c>
      <c r="P7" s="50" t="str">
        <f>P8</f>
        <v>直営</v>
      </c>
      <c r="Q7" s="51">
        <f t="shared" si="17"/>
        <v>2</v>
      </c>
      <c r="R7" s="50" t="str">
        <f t="shared" si="17"/>
        <v>-</v>
      </c>
      <c r="S7" s="50" t="str">
        <f t="shared" si="17"/>
        <v>訓</v>
      </c>
      <c r="T7" s="50" t="str">
        <f t="shared" si="17"/>
        <v>-</v>
      </c>
      <c r="U7" s="51">
        <f>U8</f>
        <v>2110754</v>
      </c>
      <c r="V7" s="51">
        <f>V8</f>
        <v>7303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100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100</v>
      </c>
      <c r="AF7" s="51">
        <f t="shared" si="17"/>
        <v>85</v>
      </c>
      <c r="AG7" s="51" t="str">
        <f t="shared" si="17"/>
        <v>-</v>
      </c>
      <c r="AH7" s="51">
        <f t="shared" si="17"/>
        <v>85</v>
      </c>
      <c r="AI7" s="52">
        <f>AI8</f>
        <v>99.4</v>
      </c>
      <c r="AJ7" s="52">
        <f t="shared" ref="AJ7:AR7" si="18">AJ8</f>
        <v>101</v>
      </c>
      <c r="AK7" s="52">
        <f t="shared" si="18"/>
        <v>91.7</v>
      </c>
      <c r="AL7" s="52">
        <f t="shared" si="18"/>
        <v>87.7</v>
      </c>
      <c r="AM7" s="52">
        <f t="shared" si="18"/>
        <v>89.2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77.2</v>
      </c>
      <c r="AU7" s="52">
        <f t="shared" ref="AU7:BC7" si="19">AU8</f>
        <v>75.900000000000006</v>
      </c>
      <c r="AV7" s="52">
        <f t="shared" si="19"/>
        <v>71.099999999999994</v>
      </c>
      <c r="AW7" s="52">
        <f t="shared" si="19"/>
        <v>72.8</v>
      </c>
      <c r="AX7" s="52">
        <f t="shared" si="19"/>
        <v>64.2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77.2</v>
      </c>
      <c r="BF7" s="52">
        <f t="shared" ref="BF7:BN7" si="20">BF8</f>
        <v>75.900000000000006</v>
      </c>
      <c r="BG7" s="52">
        <f t="shared" si="20"/>
        <v>71.099999999999994</v>
      </c>
      <c r="BH7" s="52">
        <f t="shared" si="20"/>
        <v>72.8</v>
      </c>
      <c r="BI7" s="52">
        <f t="shared" si="20"/>
        <v>64.2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71.099999999999994</v>
      </c>
      <c r="BQ7" s="52">
        <f t="shared" ref="BQ7:BY7" si="21">BQ8</f>
        <v>66.5</v>
      </c>
      <c r="BR7" s="52">
        <f t="shared" si="21"/>
        <v>66.099999999999994</v>
      </c>
      <c r="BS7" s="52">
        <f t="shared" si="21"/>
        <v>65</v>
      </c>
      <c r="BT7" s="52">
        <f t="shared" si="21"/>
        <v>55.5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39830</v>
      </c>
      <c r="CB7" s="53">
        <f t="shared" ref="CB7:CJ7" si="22">CB8</f>
        <v>39384</v>
      </c>
      <c r="CC7" s="53">
        <f t="shared" si="22"/>
        <v>38911</v>
      </c>
      <c r="CD7" s="53">
        <f t="shared" si="22"/>
        <v>38464</v>
      </c>
      <c r="CE7" s="53">
        <f t="shared" si="22"/>
        <v>41679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20280</v>
      </c>
      <c r="CM7" s="53">
        <f t="shared" ref="CM7:CU7" si="23">CM8</f>
        <v>20324</v>
      </c>
      <c r="CN7" s="53">
        <f t="shared" si="23"/>
        <v>18577</v>
      </c>
      <c r="CO7" s="53">
        <f t="shared" si="23"/>
        <v>20046</v>
      </c>
      <c r="CP7" s="53">
        <f t="shared" si="23"/>
        <v>18349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71.3</v>
      </c>
      <c r="CX7" s="52">
        <f t="shared" ref="CX7:DF7" si="24">CX8</f>
        <v>71.8</v>
      </c>
      <c r="CY7" s="52">
        <f t="shared" si="24"/>
        <v>77</v>
      </c>
      <c r="CZ7" s="52">
        <f t="shared" si="24"/>
        <v>76.2</v>
      </c>
      <c r="DA7" s="52">
        <f t="shared" si="24"/>
        <v>90.3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33</v>
      </c>
      <c r="DI7" s="52">
        <f t="shared" ref="DI7:DQ7" si="25">DI8</f>
        <v>32.9</v>
      </c>
      <c r="DJ7" s="52">
        <f t="shared" si="25"/>
        <v>32</v>
      </c>
      <c r="DK7" s="52">
        <f t="shared" si="25"/>
        <v>33.799999999999997</v>
      </c>
      <c r="DL7" s="52">
        <f t="shared" si="25"/>
        <v>33.700000000000003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7.5</v>
      </c>
      <c r="DW7" s="52">
        <f t="shared" si="26"/>
        <v>25.3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58.1</v>
      </c>
      <c r="EE7" s="52">
        <f t="shared" ref="EE7:EM7" si="27">EE8</f>
        <v>56</v>
      </c>
      <c r="EF7" s="52">
        <f t="shared" si="27"/>
        <v>60.3</v>
      </c>
      <c r="EG7" s="52">
        <f t="shared" si="27"/>
        <v>62.7</v>
      </c>
      <c r="EH7" s="52">
        <f t="shared" si="27"/>
        <v>65.099999999999994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79</v>
      </c>
      <c r="EP7" s="52">
        <f t="shared" ref="EP7:EX7" si="28">EP8</f>
        <v>54.1</v>
      </c>
      <c r="EQ7" s="52">
        <f t="shared" si="28"/>
        <v>61.6</v>
      </c>
      <c r="ER7" s="52">
        <f t="shared" si="28"/>
        <v>66.099999999999994</v>
      </c>
      <c r="ES7" s="52">
        <f t="shared" si="28"/>
        <v>72.400000000000006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34980260</v>
      </c>
      <c r="FA7" s="53">
        <f t="shared" ref="FA7:FI7" si="29">FA8</f>
        <v>34543600</v>
      </c>
      <c r="FB7" s="53">
        <f t="shared" si="29"/>
        <v>34553660</v>
      </c>
      <c r="FC7" s="53">
        <f t="shared" si="29"/>
        <v>34699500</v>
      </c>
      <c r="FD7" s="53">
        <f t="shared" si="29"/>
        <v>34497380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5</v>
      </c>
      <c r="H8" s="55" t="s">
        <v>167</v>
      </c>
      <c r="I8" s="55" t="s">
        <v>167</v>
      </c>
      <c r="J8" s="55" t="s">
        <v>168</v>
      </c>
      <c r="K8" s="55" t="s">
        <v>169</v>
      </c>
      <c r="L8" s="55" t="s">
        <v>170</v>
      </c>
      <c r="M8" s="55" t="s">
        <v>171</v>
      </c>
      <c r="N8" s="55" t="s">
        <v>172</v>
      </c>
      <c r="O8" s="55" t="s">
        <v>173</v>
      </c>
      <c r="P8" s="55" t="s">
        <v>174</v>
      </c>
      <c r="Q8" s="56">
        <v>2</v>
      </c>
      <c r="R8" s="55" t="s">
        <v>40</v>
      </c>
      <c r="S8" s="55" t="s">
        <v>175</v>
      </c>
      <c r="T8" s="55" t="s">
        <v>40</v>
      </c>
      <c r="U8" s="56">
        <v>2110754</v>
      </c>
      <c r="V8" s="56">
        <v>7303</v>
      </c>
      <c r="W8" s="55" t="s">
        <v>176</v>
      </c>
      <c r="X8" s="55" t="s">
        <v>40</v>
      </c>
      <c r="Y8" s="57" t="s">
        <v>177</v>
      </c>
      <c r="Z8" s="56">
        <v>100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100</v>
      </c>
      <c r="AF8" s="56">
        <v>85</v>
      </c>
      <c r="AG8" s="56" t="s">
        <v>40</v>
      </c>
      <c r="AH8" s="56">
        <v>85</v>
      </c>
      <c r="AI8" s="58">
        <v>99.4</v>
      </c>
      <c r="AJ8" s="58">
        <v>101</v>
      </c>
      <c r="AK8" s="58">
        <v>91.7</v>
      </c>
      <c r="AL8" s="58">
        <v>87.7</v>
      </c>
      <c r="AM8" s="58">
        <v>89.2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77.2</v>
      </c>
      <c r="AU8" s="58">
        <v>75.900000000000006</v>
      </c>
      <c r="AV8" s="58">
        <v>71.099999999999994</v>
      </c>
      <c r="AW8" s="58">
        <v>72.8</v>
      </c>
      <c r="AX8" s="58">
        <v>64.2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77.2</v>
      </c>
      <c r="BF8" s="59">
        <v>75.900000000000006</v>
      </c>
      <c r="BG8" s="59">
        <v>71.099999999999994</v>
      </c>
      <c r="BH8" s="59">
        <v>72.8</v>
      </c>
      <c r="BI8" s="59">
        <v>64.2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71.099999999999994</v>
      </c>
      <c r="BQ8" s="58">
        <v>66.5</v>
      </c>
      <c r="BR8" s="58">
        <v>66.099999999999994</v>
      </c>
      <c r="BS8" s="58">
        <v>65</v>
      </c>
      <c r="BT8" s="58">
        <v>55.5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39830</v>
      </c>
      <c r="CB8" s="59">
        <v>39384</v>
      </c>
      <c r="CC8" s="59">
        <v>38911</v>
      </c>
      <c r="CD8" s="59">
        <v>38464</v>
      </c>
      <c r="CE8" s="59">
        <v>41679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20280</v>
      </c>
      <c r="CM8" s="59">
        <v>20324</v>
      </c>
      <c r="CN8" s="59">
        <v>18577</v>
      </c>
      <c r="CO8" s="59">
        <v>20046</v>
      </c>
      <c r="CP8" s="59">
        <v>18349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71.3</v>
      </c>
      <c r="CX8" s="59">
        <v>71.8</v>
      </c>
      <c r="CY8" s="59">
        <v>77</v>
      </c>
      <c r="CZ8" s="59">
        <v>76.2</v>
      </c>
      <c r="DA8" s="59">
        <v>90.3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33</v>
      </c>
      <c r="DI8" s="59">
        <v>32.9</v>
      </c>
      <c r="DJ8" s="59">
        <v>32</v>
      </c>
      <c r="DK8" s="59">
        <v>33.799999999999997</v>
      </c>
      <c r="DL8" s="59">
        <v>33.700000000000003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0</v>
      </c>
      <c r="DT8" s="59">
        <v>0</v>
      </c>
      <c r="DU8" s="59">
        <v>0</v>
      </c>
      <c r="DV8" s="59">
        <v>7.5</v>
      </c>
      <c r="DW8" s="59">
        <v>25.3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58.1</v>
      </c>
      <c r="EE8" s="58">
        <v>56</v>
      </c>
      <c r="EF8" s="58">
        <v>60.3</v>
      </c>
      <c r="EG8" s="58">
        <v>62.7</v>
      </c>
      <c r="EH8" s="58">
        <v>65.099999999999994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79</v>
      </c>
      <c r="EP8" s="58">
        <v>54.1</v>
      </c>
      <c r="EQ8" s="58">
        <v>61.6</v>
      </c>
      <c r="ER8" s="58">
        <v>66.099999999999994</v>
      </c>
      <c r="ES8" s="58">
        <v>72.400000000000006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34980260</v>
      </c>
      <c r="FA8" s="59">
        <v>34543600</v>
      </c>
      <c r="FB8" s="59">
        <v>34553660</v>
      </c>
      <c r="FC8" s="59">
        <v>34699500</v>
      </c>
      <c r="FD8" s="59">
        <v>34497380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178</v>
      </c>
      <c r="C10" s="62" t="s">
        <v>179</v>
      </c>
      <c r="D10" s="62" t="s">
        <v>180</v>
      </c>
      <c r="E10" s="62" t="s">
        <v>181</v>
      </c>
      <c r="F10" s="62" t="s">
        <v>182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CF40100-085C-4C59-B726-43FFFC1166C7}"/>
</file>

<file path=customXml/itemProps2.xml><?xml version="1.0" encoding="utf-8"?>
<ds:datastoreItem xmlns:ds="http://schemas.openxmlformats.org/officeDocument/2006/customXml" ds:itemID="{A54BB94D-7D89-4091-B9C2-5D6595DF0CB3}"/>
</file>

<file path=customXml/itemProps3.xml><?xml version="1.0" encoding="utf-8"?>
<ds:datastoreItem xmlns:ds="http://schemas.openxmlformats.org/officeDocument/2006/customXml" ds:itemID="{18CCEE16-256D-4465-A330-31F749BB3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