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AEFACD68-9087-4F84-875E-E6D8A6E9E83E}" xr6:coauthVersionLast="47" xr6:coauthVersionMax="47" xr10:uidLastSave="{00000000-0000-0000-0000-000000000000}"/>
  <workbookProtection workbookAlgorithmName="SHA-512" workbookHashValue="6ELuKZjctxX/DFdzuKld5MW2Mi6iVtlD12uV8tHVzh1CdwZ9vS4aMTXgTf2x5ps40Y8F+L7lyyXNxuc792C9IA==" workbookSaltValue="+LhQHEZRfDHHUcXyfyOaI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LK80" i="4" s="1"/>
  <c r="FF7" i="5"/>
  <c r="KV80" i="4" s="1"/>
  <c r="FE7" i="5"/>
  <c r="FD7" i="5"/>
  <c r="FC7" i="5"/>
  <c r="FB7" i="5"/>
  <c r="LK79" i="4" s="1"/>
  <c r="FA7" i="5"/>
  <c r="EZ7" i="5"/>
  <c r="EX7" i="5"/>
  <c r="EW7" i="5"/>
  <c r="IM80" i="4" s="1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K79" i="4" s="1"/>
  <c r="EE7" i="5"/>
  <c r="ED7" i="5"/>
  <c r="EB7" i="5"/>
  <c r="BX80" i="4" s="1"/>
  <c r="EA7" i="5"/>
  <c r="BI80" i="4" s="1"/>
  <c r="DZ7" i="5"/>
  <c r="DY7" i="5"/>
  <c r="DX7" i="5"/>
  <c r="P80" i="4" s="1"/>
  <c r="DW7" i="5"/>
  <c r="BX79" i="4" s="1"/>
  <c r="DV7" i="5"/>
  <c r="DU7" i="5"/>
  <c r="DT7" i="5"/>
  <c r="AE79" i="4" s="1"/>
  <c r="DS7" i="5"/>
  <c r="P79" i="4" s="1"/>
  <c r="DQ7" i="5"/>
  <c r="DP7" i="5"/>
  <c r="DO7" i="5"/>
  <c r="LJ56" i="4" s="1"/>
  <c r="DN7" i="5"/>
  <c r="KU56" i="4" s="1"/>
  <c r="DM7" i="5"/>
  <c r="DL7" i="5"/>
  <c r="DK7" i="5"/>
  <c r="DJ7" i="5"/>
  <c r="LJ55" i="4" s="1"/>
  <c r="DI7" i="5"/>
  <c r="DH7" i="5"/>
  <c r="DF7" i="5"/>
  <c r="DE7" i="5"/>
  <c r="IK56" i="4" s="1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EH55" i="4" s="1"/>
  <c r="CM7" i="5"/>
  <c r="CL7" i="5"/>
  <c r="CJ7" i="5"/>
  <c r="BX56" i="4" s="1"/>
  <c r="CI7" i="5"/>
  <c r="BI56" i="4" s="1"/>
  <c r="CH7" i="5"/>
  <c r="CG7" i="5"/>
  <c r="CF7" i="5"/>
  <c r="P56" i="4" s="1"/>
  <c r="CE7" i="5"/>
  <c r="BX55" i="4" s="1"/>
  <c r="CD7" i="5"/>
  <c r="CC7" i="5"/>
  <c r="CB7" i="5"/>
  <c r="AE55" i="4" s="1"/>
  <c r="CA7" i="5"/>
  <c r="P55" i="4" s="1"/>
  <c r="BY7" i="5"/>
  <c r="BX7" i="5"/>
  <c r="BW7" i="5"/>
  <c r="LJ34" i="4" s="1"/>
  <c r="BV7" i="5"/>
  <c r="KU34" i="4" s="1"/>
  <c r="BU7" i="5"/>
  <c r="BT7" i="5"/>
  <c r="BS7" i="5"/>
  <c r="BR7" i="5"/>
  <c r="LJ33" i="4" s="1"/>
  <c r="BQ7" i="5"/>
  <c r="BP7" i="5"/>
  <c r="BN7" i="5"/>
  <c r="BM7" i="5"/>
  <c r="IK34" i="4" s="1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EH33" i="4" s="1"/>
  <c r="AU7" i="5"/>
  <c r="AT7" i="5"/>
  <c r="AR7" i="5"/>
  <c r="BX34" i="4" s="1"/>
  <c r="AQ7" i="5"/>
  <c r="BI34" i="4" s="1"/>
  <c r="AP7" i="5"/>
  <c r="AO7" i="5"/>
  <c r="AN7" i="5"/>
  <c r="P34" i="4" s="1"/>
  <c r="AM7" i="5"/>
  <c r="BX33" i="4" s="1"/>
  <c r="AL7" i="5"/>
  <c r="AK7" i="5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JW10" i="4" s="1"/>
  <c r="AC6" i="5"/>
  <c r="ID10" i="4" s="1"/>
  <c r="AB6" i="5"/>
  <c r="AA6" i="5"/>
  <c r="Z6" i="5"/>
  <c r="ID8" i="4" s="1"/>
  <c r="Y6" i="5"/>
  <c r="FZ12" i="4" s="1"/>
  <c r="X6" i="5"/>
  <c r="W6" i="5"/>
  <c r="V6" i="5"/>
  <c r="AU12" i="4" s="1"/>
  <c r="U6" i="5"/>
  <c r="B12" i="4" s="1"/>
  <c r="T6" i="5"/>
  <c r="FZ10" i="4" s="1"/>
  <c r="S6" i="5"/>
  <c r="EG10" i="4" s="1"/>
  <c r="R6" i="5"/>
  <c r="Q6" i="5"/>
  <c r="AU10" i="4" s="1"/>
  <c r="P6" i="5"/>
  <c r="O6" i="5"/>
  <c r="N6" i="5"/>
  <c r="EG8" i="4" s="1"/>
  <c r="M6" i="5"/>
  <c r="CN8" i="4" s="1"/>
  <c r="L6" i="5"/>
  <c r="AU8" i="4" s="1"/>
  <c r="K6" i="5"/>
  <c r="B8" i="4" s="1"/>
  <c r="H6" i="5"/>
  <c r="G6" i="5"/>
  <c r="F6" i="5"/>
  <c r="E6" i="5"/>
  <c r="D6" i="5"/>
  <c r="C6" i="5"/>
  <c r="B6" i="5"/>
  <c r="E11" i="5" s="1"/>
  <c r="LY32" i="4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I90" i="4"/>
  <c r="H90" i="4"/>
  <c r="E90" i="4"/>
  <c r="MO80" i="4"/>
  <c r="LZ80" i="4"/>
  <c r="KG80" i="4"/>
  <c r="JB80" i="4"/>
  <c r="HX80" i="4"/>
  <c r="HI80" i="4"/>
  <c r="GT80" i="4"/>
  <c r="FO80" i="4"/>
  <c r="EZ80" i="4"/>
  <c r="EK80" i="4"/>
  <c r="DV80" i="4"/>
  <c r="DG80" i="4"/>
  <c r="AT80" i="4"/>
  <c r="AE80" i="4"/>
  <c r="MO79" i="4"/>
  <c r="LZ79" i="4"/>
  <c r="KV79" i="4"/>
  <c r="KG79" i="4"/>
  <c r="JB79" i="4"/>
  <c r="IM79" i="4"/>
  <c r="HX79" i="4"/>
  <c r="HI79" i="4"/>
  <c r="GT79" i="4"/>
  <c r="FO79" i="4"/>
  <c r="DV79" i="4"/>
  <c r="DG79" i="4"/>
  <c r="BI79" i="4"/>
  <c r="AT79" i="4"/>
  <c r="MN56" i="4"/>
  <c r="LY56" i="4"/>
  <c r="KF56" i="4"/>
  <c r="IZ56" i="4"/>
  <c r="HV56" i="4"/>
  <c r="HG56" i="4"/>
  <c r="GR56" i="4"/>
  <c r="FL56" i="4"/>
  <c r="EW56" i="4"/>
  <c r="EH56" i="4"/>
  <c r="DS56" i="4"/>
  <c r="DD56" i="4"/>
  <c r="AT56" i="4"/>
  <c r="AE56" i="4"/>
  <c r="MN55" i="4"/>
  <c r="LY55" i="4"/>
  <c r="KU55" i="4"/>
  <c r="KF55" i="4"/>
  <c r="IZ55" i="4"/>
  <c r="IK55" i="4"/>
  <c r="HV55" i="4"/>
  <c r="HG55" i="4"/>
  <c r="GR55" i="4"/>
  <c r="FL55" i="4"/>
  <c r="DS55" i="4"/>
  <c r="DD55" i="4"/>
  <c r="BI55" i="4"/>
  <c r="AT55" i="4"/>
  <c r="MN34" i="4"/>
  <c r="LY34" i="4"/>
  <c r="KF34" i="4"/>
  <c r="IZ34" i="4"/>
  <c r="HV34" i="4"/>
  <c r="HG34" i="4"/>
  <c r="GR34" i="4"/>
  <c r="FL34" i="4"/>
  <c r="EW34" i="4"/>
  <c r="EH34" i="4"/>
  <c r="DS34" i="4"/>
  <c r="DD34" i="4"/>
  <c r="AT34" i="4"/>
  <c r="AE34" i="4"/>
  <c r="MN33" i="4"/>
  <c r="LY33" i="4"/>
  <c r="KU33" i="4"/>
  <c r="KF33" i="4"/>
  <c r="IZ33" i="4"/>
  <c r="IK33" i="4"/>
  <c r="HV33" i="4"/>
  <c r="HG33" i="4"/>
  <c r="GR33" i="4"/>
  <c r="FL33" i="4"/>
  <c r="DS33" i="4"/>
  <c r="DD33" i="4"/>
  <c r="BI33" i="4"/>
  <c r="AT33" i="4"/>
  <c r="LP12" i="4"/>
  <c r="JW12" i="4"/>
  <c r="ID12" i="4"/>
  <c r="EG12" i="4"/>
  <c r="CN12" i="4"/>
  <c r="LP10" i="4"/>
  <c r="CN10" i="4"/>
  <c r="B10" i="4"/>
  <c r="LP8" i="4"/>
  <c r="JW8" i="4"/>
  <c r="B6" i="4"/>
  <c r="B11" i="5" l="1"/>
  <c r="P54" i="4" s="1"/>
  <c r="C11" i="5"/>
  <c r="AE54" i="4" s="1"/>
  <c r="F11" i="5"/>
  <c r="BX54" i="4" s="1"/>
  <c r="IM78" i="4"/>
  <c r="IK54" i="4"/>
  <c r="IK32" i="4"/>
  <c r="EZ78" i="4"/>
  <c r="EW54" i="4"/>
  <c r="EW32" i="4"/>
  <c r="BI78" i="4"/>
  <c r="BI54" i="4"/>
  <c r="LZ78" i="4"/>
  <c r="LY54" i="4"/>
  <c r="BI32" i="4"/>
  <c r="D11" i="5"/>
  <c r="DD32" i="4"/>
  <c r="KU32" i="4" l="1"/>
  <c r="FO78" i="4"/>
  <c r="IZ54" i="4"/>
  <c r="MN32" i="4"/>
  <c r="IZ32" i="4"/>
  <c r="JB78" i="4"/>
  <c r="MN54" i="4"/>
  <c r="MO78" i="4"/>
  <c r="AE32" i="4"/>
  <c r="BX32" i="4"/>
  <c r="KV78" i="4"/>
  <c r="P32" i="4"/>
  <c r="BX78" i="4"/>
  <c r="KG78" i="4"/>
  <c r="FL54" i="4"/>
  <c r="P78" i="4"/>
  <c r="DD54" i="4"/>
  <c r="KU54" i="4"/>
  <c r="FL32" i="4"/>
  <c r="AE78" i="4"/>
  <c r="HI78" i="4"/>
  <c r="DV78" i="4"/>
  <c r="HG54" i="4"/>
  <c r="DS54" i="4"/>
  <c r="HG32" i="4"/>
  <c r="DS32" i="4"/>
  <c r="DG78" i="4"/>
  <c r="KF54" i="4"/>
  <c r="GT78" i="4"/>
  <c r="KF32" i="4"/>
  <c r="GR54" i="4"/>
  <c r="GR32" i="4"/>
  <c r="LK78" i="4"/>
  <c r="LJ54" i="4"/>
  <c r="LJ32" i="4"/>
  <c r="HX78" i="4"/>
  <c r="HV54" i="4"/>
  <c r="HV32" i="4"/>
  <c r="EH54" i="4"/>
  <c r="EH32" i="4"/>
  <c r="AT78" i="4"/>
  <c r="EK78" i="4"/>
  <c r="AT54" i="4"/>
  <c r="AT32" i="4"/>
</calcChain>
</file>

<file path=xl/sharedStrings.xml><?xml version="1.0" encoding="utf-8"?>
<sst xmlns="http://schemas.openxmlformats.org/spreadsheetml/2006/main" count="344" uniqueCount="192">
  <si>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</si>
  <si>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</si>
  <si>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</si>
  <si>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</si>
  <si>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</si>
  <si>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</si>
  <si>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</si>
  <si>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</si>
  <si>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</si>
  <si>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</si>
  <si>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</si>
  <si>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</si>
  <si>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</si>
  <si>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</si>
  <si>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</si>
  <si>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</si>
  <si>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</si>
  <si>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</si>
  <si>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</si>
  <si>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</si>
  <si>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</si>
  <si>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</si>
  <si>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</si>
  <si>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</si>
  <si>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</si>
  <si>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</si>
  <si>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</si>
  <si>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</si>
  <si>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</si>
  <si>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</si>
  <si>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</si>
  <si>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</si>
  <si>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</si>
  <si>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</si>
  <si>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</si>
  <si>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</si>
  <si>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</si>
  <si>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</si>
  <si>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</si>
  <si>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</si>
  <si>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</si>
  <si>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</si>
  <si>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</si>
  <si>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</si>
  <si>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</si>
  <si>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</si>
  <si>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</si>
  <si>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</si>
  <si>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</si>
  <si>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</si>
  <si>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</si>
  <si>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</si>
  <si>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</si>
  <si>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</si>
  <si>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</si>
  <si>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</si>
  <si>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</si>
  <si>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</si>
  <si>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</si>
  <si>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</si>
  <si>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</si>
  <si>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</si>
  <si>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</si>
  <si>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</si>
  <si>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</si>
  <si>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</si>
  <si>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</si>
  <si>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</si>
  <si>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</si>
  <si>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</si>
  <si>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</si>
  <si>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</si>
  <si>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</si>
  <si>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</si>
  <si>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</si>
  <si>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</si>
  <si>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</si>
  <si>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</si>
  <si>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</si>
  <si>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</si>
  <si>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</si>
  <si>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</si>
  <si>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</si>
  <si>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</si>
  <si>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</si>
  <si>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</si>
  <si>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</si>
  <si>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</si>
  <si>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</si>
  <si>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</si>
  <si>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</si>
  <si>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</si>
  <si>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</si>
  <si>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</si>
  <si>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</si>
  <si>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</si>
  <si>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</si>
  <si>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</si>
  <si>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</si>
  <si>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</si>
  <si>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</si>
  <si>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</si>
  <si>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</si>
  <si>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</si>
  <si>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</si>
  <si>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</si>
  <si>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</si>
  <si>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</si>
  <si>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</si>
  <si>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</si>
  <si>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</si>
  <si>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</si>
  <si>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</si>
  <si>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</si>
  <si>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</si>
  <si>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</si>
  <si>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</si>
  <si>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</si>
  <si>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</si>
  <si>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</si>
  <si>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</si>
  <si>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</si>
  <si>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</si>
  <si>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</si>
  <si>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</si>
  <si>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</si>
  <si>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</si>
  <si>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</si>
  <si>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</si>
  <si>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</si>
  <si>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</si>
  <si>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</si>
  <si>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</si>
  <si>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</si>
  <si>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</si>
  <si>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</si>
  <si>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</si>
  <si>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</si>
  <si>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</si>
  <si>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</si>
  <si>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</si>
  <si>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</si>
  <si>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</si>
  <si>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</si>
  <si>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</si>
  <si>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</si>
  <si>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</si>
  <si>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</si>
  <si>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</si>
  <si>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</si>
  <si>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</si>
  <si>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</si>
  <si>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</si>
  <si>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</si>
  <si>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</si>
  <si>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</si>
  <si>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</si>
  <si>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</si>
  <si>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</si>
  <si>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</si>
  <si>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</si>
  <si>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</si>
  <si>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</si>
  <si>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</si>
  <si>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当該値(N-4)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</si>
  <si>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</si>
  <si>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</si>
  <si>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</si>
  <si>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</si>
  <si>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</si>
  <si>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</si>
  <si>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中央病院</t>
  </si>
  <si>
    <t>条例全部</t>
  </si>
  <si>
    <t>病院事業</t>
  </si>
  <si>
    <t>一般病院</t>
  </si>
  <si>
    <t>500床以上</t>
  </si>
  <si>
    <t>自治体職員</t>
  </si>
  <si>
    <t>直営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</si>
  <si>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</si>
  <si>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</si>
  <si>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</si>
  <si>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</si>
  <si>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</si>
  <si>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</si>
  <si>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</si>
  <si>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</si>
  <si>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</si>
  <si>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</si>
  <si>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高度急性期・急性期病床の機能を担い、患者の早期安定に向けて、高度・先進医療を提供する。
　他医療機関への支援と人材育成のための教育を行う。</t>
  </si>
  <si>
    <t>　経常収支比率は概ね100%前後であるが、収益単価がやや低いことから、今後も可能な限り効率的な運営に努める。
（各指標の類似病院平均との比較等）
①経常収支比率：数値が高い
②医業収支比率：数値が低い
③修正医業収支比率：数値が高い
④病床利用率：数値が高い
⑤入院患者１人１日当たり収益：数値が低い
⑥外来患者１人１日当たり収益：数値が低い
⑦職員給与費対医業収益比率：数値が高い
⑧材料費対医業収益比率：数値が高い</t>
    <rPh sb="8" eb="9">
      <t>オオム</t>
    </rPh>
    <rPh sb="14" eb="16">
      <t>ゼンゴ</t>
    </rPh>
    <rPh sb="95" eb="97">
      <t>スウチ</t>
    </rPh>
    <rPh sb="98" eb="99">
      <t>ヒク</t>
    </rPh>
    <rPh sb="111" eb="113">
      <t>スウチ</t>
    </rPh>
    <rPh sb="114" eb="115">
      <t>タカ</t>
    </rPh>
    <rPh sb="127" eb="128">
      <t>タカ</t>
    </rPh>
    <phoneticPr fontId="5"/>
  </si>
  <si>
    <t>建物を中心として、施設全体の老朽化が一定程度進んでいる状況にある。
（各指標の類似病院平均との比較等）
①有形固定資産減価償却率：数値が高い
②器械備品減価償却率：数値が低い
③１床当たり有形固定資産：数値が高い</t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</si>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</sst>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73.400000000000006</c:v>
                </c:pt>
                <c:pt idx="1">
                  <c:v>73.400000000000006</c:v>
                </c:pt>
                <c:pt idx="2">
                  <c:v>74.2</c:v>
                </c:pt>
                <c:pt idx="3">
                  <c:v>73.2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7-4799-96AD-E02E22F5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71.400000000000006</c:v>
                </c:pt>
                <c:pt idx="2">
                  <c:v>72.2</c:v>
                </c:pt>
                <c:pt idx="3">
                  <c:v>74.400000000000006</c:v>
                </c:pt>
                <c:pt idx="4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7-4799-96AD-E02E22F5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20136</c:v>
                </c:pt>
                <c:pt idx="1">
                  <c:v>20840</c:v>
                </c:pt>
                <c:pt idx="2">
                  <c:v>20831</c:v>
                </c:pt>
                <c:pt idx="3">
                  <c:v>22590</c:v>
                </c:pt>
                <c:pt idx="4">
                  <c:v>23793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F-4CF2-924E-B38D654A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22637</c:v>
                </c:pt>
                <c:pt idx="1">
                  <c:v>23244</c:v>
                </c:pt>
                <c:pt idx="2">
                  <c:v>23704</c:v>
                </c:pt>
                <c:pt idx="3">
                  <c:v>25007</c:v>
                </c:pt>
                <c:pt idx="4">
                  <c:v>25545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F-4CF2-924E-B38D654AA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66963</c:v>
                </c:pt>
                <c:pt idx="1">
                  <c:v>66587</c:v>
                </c:pt>
                <c:pt idx="2">
                  <c:v>67305</c:v>
                </c:pt>
                <c:pt idx="3">
                  <c:v>73297</c:v>
                </c:pt>
                <c:pt idx="4">
                  <c:v>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A-4B74-8D55-FD035C4F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75766</c:v>
                </c:pt>
                <c:pt idx="1">
                  <c:v>79610</c:v>
                </c:pt>
                <c:pt idx="2">
                  <c:v>82275</c:v>
                </c:pt>
                <c:pt idx="3">
                  <c:v>83606</c:v>
                </c:pt>
                <c:pt idx="4">
                  <c:v>85381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A-4B74-8D55-FD035C4F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A-462E-8A90-8FB1B419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34.200000000000003</c:v>
                </c:pt>
                <c:pt idx="1">
                  <c:v>29.2</c:v>
                </c:pt>
                <c:pt idx="2">
                  <c:v>25.3</c:v>
                </c:pt>
                <c:pt idx="3">
                  <c:v>21</c:v>
                </c:pt>
                <c:pt idx="4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A-462E-8A90-8FB1B419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90.1</c:v>
                </c:pt>
                <c:pt idx="1">
                  <c:v>90.9</c:v>
                </c:pt>
                <c:pt idx="2">
                  <c:v>88.8</c:v>
                </c:pt>
                <c:pt idx="3">
                  <c:v>90</c:v>
                </c:pt>
                <c:pt idx="4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A-4CC9-AE2F-C37EAADF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86.5</c:v>
                </c:pt>
                <c:pt idx="1">
                  <c:v>88.6</c:v>
                </c:pt>
                <c:pt idx="2">
                  <c:v>88.6</c:v>
                </c:pt>
                <c:pt idx="3">
                  <c:v>89.5</c:v>
                </c:pt>
                <c:pt idx="4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A-4CC9-AE2F-C37EAADF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92.5</c:v>
                </c:pt>
                <c:pt idx="1">
                  <c:v>93.1</c:v>
                </c:pt>
                <c:pt idx="2">
                  <c:v>90.8</c:v>
                </c:pt>
                <c:pt idx="3">
                  <c:v>91.6</c:v>
                </c:pt>
                <c:pt idx="4">
                  <c:v>90.2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36-81CC-81C3333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90.6</c:v>
                </c:pt>
                <c:pt idx="2">
                  <c:v>90.6</c:v>
                </c:pt>
                <c:pt idx="3">
                  <c:v>91.5</c:v>
                </c:pt>
                <c:pt idx="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6-4036-81CC-81C3333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107.2</c:v>
                </c:pt>
                <c:pt idx="1">
                  <c:v>108.9</c:v>
                </c:pt>
                <c:pt idx="2">
                  <c:v>107.2</c:v>
                </c:pt>
                <c:pt idx="3">
                  <c:v>101.8</c:v>
                </c:pt>
                <c:pt idx="4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9-49DC-86F5-7F57895F0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102.9</c:v>
                </c:pt>
                <c:pt idx="1">
                  <c:v>106.1</c:v>
                </c:pt>
                <c:pt idx="2">
                  <c:v>102.9</c:v>
                </c:pt>
                <c:pt idx="3">
                  <c:v>97.4</c:v>
                </c:pt>
                <c:pt idx="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9-49DC-86F5-7F57895F0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70.3</c:v>
                </c:pt>
                <c:pt idx="2">
                  <c:v>67.8</c:v>
                </c:pt>
                <c:pt idx="3">
                  <c:v>70.2</c:v>
                </c:pt>
                <c:pt idx="4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8-413C-8339-C2F3ABF0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55.4</c:v>
                </c:pt>
                <c:pt idx="2">
                  <c:v>55.5</c:v>
                </c:pt>
                <c:pt idx="3">
                  <c:v>56</c:v>
                </c:pt>
                <c:pt idx="4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13C-8339-C2F3ABF0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71.400000000000006</c:v>
                </c:pt>
                <c:pt idx="1">
                  <c:v>71.400000000000006</c:v>
                </c:pt>
                <c:pt idx="2">
                  <c:v>56</c:v>
                </c:pt>
                <c:pt idx="3">
                  <c:v>60.7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9-4A36-85B9-79F12B22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70.8</c:v>
                </c:pt>
                <c:pt idx="2">
                  <c:v>70.7</c:v>
                </c:pt>
                <c:pt idx="3">
                  <c:v>70.3</c:v>
                </c:pt>
                <c:pt idx="4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9-4A36-85B9-79F12B22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61203121</c:v>
                </c:pt>
                <c:pt idx="1">
                  <c:v>62250828</c:v>
                </c:pt>
                <c:pt idx="2">
                  <c:v>62573681</c:v>
                </c:pt>
                <c:pt idx="3">
                  <c:v>62384708</c:v>
                </c:pt>
                <c:pt idx="4">
                  <c:v>62829683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3-4867-BC00-F7C5F2F8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58042153</c:v>
                </c:pt>
                <c:pt idx="1">
                  <c:v>58985932</c:v>
                </c:pt>
                <c:pt idx="2">
                  <c:v>58800982</c:v>
                </c:pt>
                <c:pt idx="3">
                  <c:v>59984927</c:v>
                </c:pt>
                <c:pt idx="4">
                  <c:v>62086611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3-4867-BC00-F7C5F2F8F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34.5</c:v>
                </c:pt>
                <c:pt idx="1">
                  <c:v>34.700000000000003</c:v>
                </c:pt>
                <c:pt idx="2">
                  <c:v>34.4</c:v>
                </c:pt>
                <c:pt idx="3">
                  <c:v>36.5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3-4EAD-B0DE-A769BF52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29</c:v>
                </c:pt>
                <c:pt idx="1">
                  <c:v>29.2</c:v>
                </c:pt>
                <c:pt idx="2">
                  <c:v>29.4</c:v>
                </c:pt>
                <c:pt idx="3">
                  <c:v>30.9</c:v>
                </c:pt>
                <c:pt idx="4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3-4EAD-B0DE-A769BF52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54.5</c:v>
                </c:pt>
                <c:pt idx="1">
                  <c:v>53.1</c:v>
                </c:pt>
                <c:pt idx="2">
                  <c:v>54.8</c:v>
                </c:pt>
                <c:pt idx="3">
                  <c:v>51.5</c:v>
                </c:pt>
                <c:pt idx="4">
                  <c:v>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4-4316-9A10-2FC26EAC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51.8</c:v>
                </c:pt>
                <c:pt idx="1">
                  <c:v>49.6</c:v>
                </c:pt>
                <c:pt idx="2">
                  <c:v>48.8</c:v>
                </c:pt>
                <c:pt idx="3">
                  <c:v>48.6</c:v>
                </c:pt>
                <c:pt idx="4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4-4316-9A10-2FC26EAC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中央病院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500床以上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524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24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対象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I 未 訓 ガ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が 感 災 地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>
        <f>データ!AD6</f>
        <v>6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530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37306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非該当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非該当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７：１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509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509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188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107.2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108.9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107.2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101.8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98.3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92.5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93.1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90.8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91.6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90.2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90.1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90.9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88.8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90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88.9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73.400000000000006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73.400000000000006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74.2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73.2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78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102.9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106.1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102.9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97.4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95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88.7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90.6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90.6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91.5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90.4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86.5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88.6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88.6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89.5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88.3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70.599999999999994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71.400000000000006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72.2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74.400000000000006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76.3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189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190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66963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66587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67305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73297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74878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20136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20840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20831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22590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23793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54.5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53.1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54.8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51.5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52.3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34.5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34.700000000000003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34.4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36.5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37.5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75766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79610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82275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83606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85381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22637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23244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23704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25007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25545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51.8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49.6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48.8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48.6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49.8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29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29.2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29.4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30.9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31.3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191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69.599999999999994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70.3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67.8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70.2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72.2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71.400000000000006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71.400000000000006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56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60.7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65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61203121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62250828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62573681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62384708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62829683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34.200000000000003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29.2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25.3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21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24.3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54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55.4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55.5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56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57.4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69.2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70.8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70.7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70.3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69.900000000000006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58042153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58985932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58800982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59984927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62086611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/Z+KFRj84RrZkzJds7gji6cto5bcl/aHgUkMqSq4mJ3Wy3iakFnKuquipt2jihoevBp2kedqBtFhTbhLPU9ZNA==" saltValue="NYCcKoPwafw+hfJq6qx47w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160</v>
      </c>
      <c r="AV5" s="49" t="s">
        <v>161</v>
      </c>
      <c r="AW5" s="49" t="s">
        <v>162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159</v>
      </c>
      <c r="BF5" s="49" t="s">
        <v>160</v>
      </c>
      <c r="BG5" s="49" t="s">
        <v>163</v>
      </c>
      <c r="BH5" s="49" t="s">
        <v>162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160</v>
      </c>
      <c r="BR5" s="49" t="s">
        <v>163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164</v>
      </c>
      <c r="CB5" s="49" t="s">
        <v>160</v>
      </c>
      <c r="CC5" s="49" t="s">
        <v>163</v>
      </c>
      <c r="CD5" s="49" t="s">
        <v>162</v>
      </c>
      <c r="CE5" s="49" t="s">
        <v>165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160</v>
      </c>
      <c r="CN5" s="49" t="s">
        <v>150</v>
      </c>
      <c r="CO5" s="49" t="s">
        <v>162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160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159</v>
      </c>
      <c r="DI5" s="49" t="s">
        <v>160</v>
      </c>
      <c r="DJ5" s="49" t="s">
        <v>163</v>
      </c>
      <c r="DK5" s="49" t="s">
        <v>166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159</v>
      </c>
      <c r="DT5" s="49" t="s">
        <v>149</v>
      </c>
      <c r="DU5" s="49" t="s">
        <v>163</v>
      </c>
      <c r="DV5" s="49" t="s">
        <v>162</v>
      </c>
      <c r="DW5" s="49" t="s">
        <v>165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160</v>
      </c>
      <c r="EF5" s="49" t="s">
        <v>150</v>
      </c>
      <c r="EG5" s="49" t="s">
        <v>151</v>
      </c>
      <c r="EH5" s="49" t="s">
        <v>165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160</v>
      </c>
      <c r="EQ5" s="49" t="s">
        <v>163</v>
      </c>
      <c r="ER5" s="49" t="s">
        <v>151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167</v>
      </c>
      <c r="EZ5" s="49" t="s">
        <v>159</v>
      </c>
      <c r="FA5" s="49" t="s">
        <v>149</v>
      </c>
      <c r="FB5" s="49" t="s">
        <v>163</v>
      </c>
      <c r="FC5" s="49" t="s">
        <v>151</v>
      </c>
      <c r="FD5" s="49" t="s">
        <v>165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168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11</v>
      </c>
      <c r="H6" s="147" t="str">
        <f>IF(H8&lt;&gt;I8,H8,"")&amp;IF(I8&lt;&gt;J8,I8,"")&amp;"　"&amp;J8</f>
        <v>新潟県　中央病院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500床以上</v>
      </c>
      <c r="O6" s="50" t="str">
        <f>O8</f>
        <v>自治体職員</v>
      </c>
      <c r="P6" s="50" t="str">
        <f>P8</f>
        <v>直営</v>
      </c>
      <c r="Q6" s="51">
        <f t="shared" ref="Q6:AH6" si="3">Q8</f>
        <v>24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が 感 災 地 輪</v>
      </c>
      <c r="U6" s="51">
        <f>U8</f>
        <v>2110754</v>
      </c>
      <c r="V6" s="51">
        <f>V8</f>
        <v>37306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524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6</v>
      </c>
      <c r="AE6" s="51">
        <f t="shared" si="3"/>
        <v>530</v>
      </c>
      <c r="AF6" s="51">
        <f t="shared" si="3"/>
        <v>509</v>
      </c>
      <c r="AG6" s="51" t="str">
        <f t="shared" si="3"/>
        <v>-</v>
      </c>
      <c r="AH6" s="51">
        <f t="shared" si="3"/>
        <v>509</v>
      </c>
      <c r="AI6" s="52">
        <f>IF(AI8="-",NA(),AI8)</f>
        <v>107.2</v>
      </c>
      <c r="AJ6" s="52">
        <f t="shared" ref="AJ6:AR6" si="5">IF(AJ8="-",NA(),AJ8)</f>
        <v>108.9</v>
      </c>
      <c r="AK6" s="52">
        <f t="shared" si="5"/>
        <v>107.2</v>
      </c>
      <c r="AL6" s="52">
        <f t="shared" si="5"/>
        <v>101.8</v>
      </c>
      <c r="AM6" s="52">
        <f t="shared" si="5"/>
        <v>98.3</v>
      </c>
      <c r="AN6" s="52">
        <f t="shared" si="5"/>
        <v>102.9</v>
      </c>
      <c r="AO6" s="52">
        <f t="shared" si="5"/>
        <v>106.1</v>
      </c>
      <c r="AP6" s="52">
        <f t="shared" si="5"/>
        <v>102.9</v>
      </c>
      <c r="AQ6" s="52">
        <f t="shared" si="5"/>
        <v>97.4</v>
      </c>
      <c r="AR6" s="52">
        <f t="shared" si="5"/>
        <v>95</v>
      </c>
      <c r="AS6" s="52" t="str">
        <f>IF(AS8="-","【-】","【"&amp;SUBSTITUTE(TEXT(AS8,"#,##0.0"),"-","△")&amp;"】")</f>
        <v>【93.7】</v>
      </c>
      <c r="AT6" s="52">
        <f>IF(AT8="-",NA(),AT8)</f>
        <v>92.5</v>
      </c>
      <c r="AU6" s="52">
        <f t="shared" ref="AU6:BC6" si="6">IF(AU8="-",NA(),AU8)</f>
        <v>93.1</v>
      </c>
      <c r="AV6" s="52">
        <f t="shared" si="6"/>
        <v>90.8</v>
      </c>
      <c r="AW6" s="52">
        <f t="shared" si="6"/>
        <v>91.6</v>
      </c>
      <c r="AX6" s="52">
        <f t="shared" si="6"/>
        <v>90.2</v>
      </c>
      <c r="AY6" s="52">
        <f t="shared" si="6"/>
        <v>88.7</v>
      </c>
      <c r="AZ6" s="52">
        <f t="shared" si="6"/>
        <v>90.6</v>
      </c>
      <c r="BA6" s="52">
        <f t="shared" si="6"/>
        <v>90.6</v>
      </c>
      <c r="BB6" s="52">
        <f t="shared" si="6"/>
        <v>91.5</v>
      </c>
      <c r="BC6" s="52">
        <f t="shared" si="6"/>
        <v>90.4</v>
      </c>
      <c r="BD6" s="52" t="str">
        <f>IF(BD8="-","【-】","【"&amp;SUBSTITUTE(TEXT(BD8,"#,##0.0"),"-","△")&amp;"】")</f>
        <v>【85.2】</v>
      </c>
      <c r="BE6" s="52">
        <f>IF(BE8="-",NA(),BE8)</f>
        <v>90.1</v>
      </c>
      <c r="BF6" s="52">
        <f t="shared" ref="BF6:BN6" si="7">IF(BF8="-",NA(),BF8)</f>
        <v>90.9</v>
      </c>
      <c r="BG6" s="52">
        <f t="shared" si="7"/>
        <v>88.8</v>
      </c>
      <c r="BH6" s="52">
        <f t="shared" si="7"/>
        <v>90</v>
      </c>
      <c r="BI6" s="52">
        <f t="shared" si="7"/>
        <v>88.9</v>
      </c>
      <c r="BJ6" s="52">
        <f t="shared" si="7"/>
        <v>86.5</v>
      </c>
      <c r="BK6" s="52">
        <f t="shared" si="7"/>
        <v>88.6</v>
      </c>
      <c r="BL6" s="52">
        <f t="shared" si="7"/>
        <v>88.6</v>
      </c>
      <c r="BM6" s="52">
        <f t="shared" si="7"/>
        <v>89.5</v>
      </c>
      <c r="BN6" s="52">
        <f t="shared" si="7"/>
        <v>88.3</v>
      </c>
      <c r="BO6" s="52" t="str">
        <f>IF(BO8="-","【-】","【"&amp;SUBSTITUTE(TEXT(BO8,"#,##0.0"),"-","△")&amp;"】")</f>
        <v>【82.6】</v>
      </c>
      <c r="BP6" s="52">
        <f>IF(BP8="-",NA(),BP8)</f>
        <v>73.400000000000006</v>
      </c>
      <c r="BQ6" s="52">
        <f t="shared" ref="BQ6:BY6" si="8">IF(BQ8="-",NA(),BQ8)</f>
        <v>73.400000000000006</v>
      </c>
      <c r="BR6" s="52">
        <f t="shared" si="8"/>
        <v>74.2</v>
      </c>
      <c r="BS6" s="52">
        <f t="shared" si="8"/>
        <v>73.2</v>
      </c>
      <c r="BT6" s="52">
        <f t="shared" si="8"/>
        <v>78</v>
      </c>
      <c r="BU6" s="52">
        <f t="shared" si="8"/>
        <v>70.599999999999994</v>
      </c>
      <c r="BV6" s="52">
        <f t="shared" si="8"/>
        <v>71.400000000000006</v>
      </c>
      <c r="BW6" s="52">
        <f t="shared" si="8"/>
        <v>72.2</v>
      </c>
      <c r="BX6" s="52">
        <f t="shared" si="8"/>
        <v>74.400000000000006</v>
      </c>
      <c r="BY6" s="52">
        <f t="shared" si="8"/>
        <v>76.3</v>
      </c>
      <c r="BZ6" s="52" t="str">
        <f>IF(BZ8="-","【-】","【"&amp;SUBSTITUTE(TEXT(BZ8,"#,##0.0"),"-","△")&amp;"】")</f>
        <v>【70.7】</v>
      </c>
      <c r="CA6" s="53">
        <f>IF(CA8="-",NA(),CA8)</f>
        <v>66963</v>
      </c>
      <c r="CB6" s="53">
        <f t="shared" ref="CB6:CJ6" si="9">IF(CB8="-",NA(),CB8)</f>
        <v>66587</v>
      </c>
      <c r="CC6" s="53">
        <f t="shared" si="9"/>
        <v>67305</v>
      </c>
      <c r="CD6" s="53">
        <f t="shared" si="9"/>
        <v>73297</v>
      </c>
      <c r="CE6" s="53">
        <f t="shared" si="9"/>
        <v>74878</v>
      </c>
      <c r="CF6" s="53">
        <f t="shared" si="9"/>
        <v>75766</v>
      </c>
      <c r="CG6" s="53">
        <f t="shared" si="9"/>
        <v>79610</v>
      </c>
      <c r="CH6" s="53">
        <f t="shared" si="9"/>
        <v>82275</v>
      </c>
      <c r="CI6" s="53">
        <f t="shared" si="9"/>
        <v>83606</v>
      </c>
      <c r="CJ6" s="53">
        <f t="shared" si="9"/>
        <v>85381</v>
      </c>
      <c r="CK6" s="52" t="str">
        <f>IF(CK8="-","【-】","【"&amp;SUBSTITUTE(TEXT(CK8,"#,##0"),"-","△")&amp;"】")</f>
        <v>【63,608】</v>
      </c>
      <c r="CL6" s="53">
        <f>IF(CL8="-",NA(),CL8)</f>
        <v>20136</v>
      </c>
      <c r="CM6" s="53">
        <f t="shared" ref="CM6:CU6" si="10">IF(CM8="-",NA(),CM8)</f>
        <v>20840</v>
      </c>
      <c r="CN6" s="53">
        <f t="shared" si="10"/>
        <v>20831</v>
      </c>
      <c r="CO6" s="53">
        <f t="shared" si="10"/>
        <v>22590</v>
      </c>
      <c r="CP6" s="53">
        <f t="shared" si="10"/>
        <v>23793</v>
      </c>
      <c r="CQ6" s="53">
        <f t="shared" si="10"/>
        <v>22637</v>
      </c>
      <c r="CR6" s="53">
        <f t="shared" si="10"/>
        <v>23244</v>
      </c>
      <c r="CS6" s="53">
        <f t="shared" si="10"/>
        <v>23704</v>
      </c>
      <c r="CT6" s="53">
        <f t="shared" si="10"/>
        <v>25007</v>
      </c>
      <c r="CU6" s="53">
        <f t="shared" si="10"/>
        <v>25545</v>
      </c>
      <c r="CV6" s="52" t="str">
        <f>IF(CV8="-","【-】","【"&amp;SUBSTITUTE(TEXT(CV8,"#,##0"),"-","△")&amp;"】")</f>
        <v>【18,510】</v>
      </c>
      <c r="CW6" s="52">
        <f>IF(CW8="-",NA(),CW8)</f>
        <v>54.5</v>
      </c>
      <c r="CX6" s="52">
        <f t="shared" ref="CX6:DF6" si="11">IF(CX8="-",NA(),CX8)</f>
        <v>53.1</v>
      </c>
      <c r="CY6" s="52">
        <f t="shared" si="11"/>
        <v>54.8</v>
      </c>
      <c r="CZ6" s="52">
        <f t="shared" si="11"/>
        <v>51.5</v>
      </c>
      <c r="DA6" s="52">
        <f t="shared" si="11"/>
        <v>52.3</v>
      </c>
      <c r="DB6" s="52">
        <f t="shared" si="11"/>
        <v>51.8</v>
      </c>
      <c r="DC6" s="52">
        <f t="shared" si="11"/>
        <v>49.6</v>
      </c>
      <c r="DD6" s="52">
        <f t="shared" si="11"/>
        <v>48.8</v>
      </c>
      <c r="DE6" s="52">
        <f t="shared" si="11"/>
        <v>48.6</v>
      </c>
      <c r="DF6" s="52">
        <f t="shared" si="11"/>
        <v>49.8</v>
      </c>
      <c r="DG6" s="52" t="str">
        <f>IF(DG8="-","【-】","【"&amp;SUBSTITUTE(TEXT(DG8,"#,##0.0"),"-","△")&amp;"】")</f>
        <v>【57.7】</v>
      </c>
      <c r="DH6" s="52">
        <f>IF(DH8="-",NA(),DH8)</f>
        <v>34.5</v>
      </c>
      <c r="DI6" s="52">
        <f t="shared" ref="DI6:DQ6" si="12">IF(DI8="-",NA(),DI8)</f>
        <v>34.700000000000003</v>
      </c>
      <c r="DJ6" s="52">
        <f t="shared" si="12"/>
        <v>34.4</v>
      </c>
      <c r="DK6" s="52">
        <f t="shared" si="12"/>
        <v>36.5</v>
      </c>
      <c r="DL6" s="52">
        <f t="shared" si="12"/>
        <v>37.5</v>
      </c>
      <c r="DM6" s="52">
        <f t="shared" si="12"/>
        <v>29</v>
      </c>
      <c r="DN6" s="52">
        <f t="shared" si="12"/>
        <v>29.2</v>
      </c>
      <c r="DO6" s="52">
        <f t="shared" si="12"/>
        <v>29.4</v>
      </c>
      <c r="DP6" s="52">
        <f t="shared" si="12"/>
        <v>30.9</v>
      </c>
      <c r="DQ6" s="52">
        <f t="shared" si="12"/>
        <v>31.3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34.200000000000003</v>
      </c>
      <c r="DY6" s="52">
        <f t="shared" si="13"/>
        <v>29.2</v>
      </c>
      <c r="DZ6" s="52">
        <f t="shared" si="13"/>
        <v>25.3</v>
      </c>
      <c r="EA6" s="52">
        <f t="shared" si="13"/>
        <v>21</v>
      </c>
      <c r="EB6" s="52">
        <f t="shared" si="13"/>
        <v>24.3</v>
      </c>
      <c r="EC6" s="52" t="str">
        <f>IF(EC8="-","【-】","【"&amp;SUBSTITUTE(TEXT(EC8,"#,##0.0"),"-","△")&amp;"】")</f>
        <v>【54.3】</v>
      </c>
      <c r="ED6" s="52">
        <f>IF(ED8="-",NA(),ED8)</f>
        <v>69.599999999999994</v>
      </c>
      <c r="EE6" s="52">
        <f t="shared" ref="EE6:EM6" si="14">IF(EE8="-",NA(),EE8)</f>
        <v>70.3</v>
      </c>
      <c r="EF6" s="52">
        <f t="shared" si="14"/>
        <v>67.8</v>
      </c>
      <c r="EG6" s="52">
        <f t="shared" si="14"/>
        <v>70.2</v>
      </c>
      <c r="EH6" s="52">
        <f t="shared" si="14"/>
        <v>72.2</v>
      </c>
      <c r="EI6" s="52">
        <f t="shared" si="14"/>
        <v>54</v>
      </c>
      <c r="EJ6" s="52">
        <f t="shared" si="14"/>
        <v>55.4</v>
      </c>
      <c r="EK6" s="52">
        <f t="shared" si="14"/>
        <v>55.5</v>
      </c>
      <c r="EL6" s="52">
        <f t="shared" si="14"/>
        <v>56</v>
      </c>
      <c r="EM6" s="52">
        <f t="shared" si="14"/>
        <v>57.4</v>
      </c>
      <c r="EN6" s="52" t="str">
        <f>IF(EN8="-","【-】","【"&amp;SUBSTITUTE(TEXT(EN8,"#,##0.0"),"-","△")&amp;"】")</f>
        <v>【58.0】</v>
      </c>
      <c r="EO6" s="52">
        <f>IF(EO8="-",NA(),EO8)</f>
        <v>71.400000000000006</v>
      </c>
      <c r="EP6" s="52">
        <f t="shared" ref="EP6:EX6" si="15">IF(EP8="-",NA(),EP8)</f>
        <v>71.400000000000006</v>
      </c>
      <c r="EQ6" s="52">
        <f t="shared" si="15"/>
        <v>56</v>
      </c>
      <c r="ER6" s="52">
        <f t="shared" si="15"/>
        <v>60.7</v>
      </c>
      <c r="ES6" s="52">
        <f t="shared" si="15"/>
        <v>65</v>
      </c>
      <c r="ET6" s="52">
        <f t="shared" si="15"/>
        <v>69.2</v>
      </c>
      <c r="EU6" s="52">
        <f t="shared" si="15"/>
        <v>70.8</v>
      </c>
      <c r="EV6" s="52">
        <f t="shared" si="15"/>
        <v>70.7</v>
      </c>
      <c r="EW6" s="52">
        <f t="shared" si="15"/>
        <v>70.3</v>
      </c>
      <c r="EX6" s="52">
        <f t="shared" si="15"/>
        <v>69.900000000000006</v>
      </c>
      <c r="EY6" s="52" t="str">
        <f>IF(EY8="-","【-】","【"&amp;SUBSTITUTE(TEXT(EY8,"#,##0.0"),"-","△")&amp;"】")</f>
        <v>【70.8】</v>
      </c>
      <c r="EZ6" s="53">
        <f>IF(EZ8="-",NA(),EZ8)</f>
        <v>61203121</v>
      </c>
      <c r="FA6" s="53">
        <f t="shared" ref="FA6:FI6" si="16">IF(FA8="-",NA(),FA8)</f>
        <v>62250828</v>
      </c>
      <c r="FB6" s="53">
        <f t="shared" si="16"/>
        <v>62573681</v>
      </c>
      <c r="FC6" s="53">
        <f t="shared" si="16"/>
        <v>62384708</v>
      </c>
      <c r="FD6" s="53">
        <f t="shared" si="16"/>
        <v>62829683</v>
      </c>
      <c r="FE6" s="53">
        <f t="shared" si="16"/>
        <v>58042153</v>
      </c>
      <c r="FF6" s="53">
        <f t="shared" si="16"/>
        <v>58985932</v>
      </c>
      <c r="FG6" s="53">
        <f t="shared" si="16"/>
        <v>58800982</v>
      </c>
      <c r="FH6" s="53">
        <f t="shared" si="16"/>
        <v>59984927</v>
      </c>
      <c r="FI6" s="53">
        <f t="shared" si="16"/>
        <v>62086611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169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500床以上</v>
      </c>
      <c r="O7" s="50" t="str">
        <f>O8</f>
        <v>自治体職員</v>
      </c>
      <c r="P7" s="50" t="str">
        <f>P8</f>
        <v>直営</v>
      </c>
      <c r="Q7" s="51">
        <f t="shared" si="17"/>
        <v>24</v>
      </c>
      <c r="R7" s="50" t="str">
        <f t="shared" si="17"/>
        <v>対象</v>
      </c>
      <c r="S7" s="50" t="str">
        <f t="shared" si="17"/>
        <v>ド 透 I 未 訓 ガ</v>
      </c>
      <c r="T7" s="50" t="str">
        <f t="shared" si="17"/>
        <v>救 臨 が 感 災 地 輪</v>
      </c>
      <c r="U7" s="51">
        <f>U8</f>
        <v>2110754</v>
      </c>
      <c r="V7" s="51">
        <f>V8</f>
        <v>37306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524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6</v>
      </c>
      <c r="AE7" s="51">
        <f t="shared" si="17"/>
        <v>530</v>
      </c>
      <c r="AF7" s="51">
        <f t="shared" si="17"/>
        <v>509</v>
      </c>
      <c r="AG7" s="51" t="str">
        <f t="shared" si="17"/>
        <v>-</v>
      </c>
      <c r="AH7" s="51">
        <f t="shared" si="17"/>
        <v>509</v>
      </c>
      <c r="AI7" s="52">
        <f>AI8</f>
        <v>107.2</v>
      </c>
      <c r="AJ7" s="52">
        <f t="shared" ref="AJ7:AR7" si="18">AJ8</f>
        <v>108.9</v>
      </c>
      <c r="AK7" s="52">
        <f t="shared" si="18"/>
        <v>107.2</v>
      </c>
      <c r="AL7" s="52">
        <f t="shared" si="18"/>
        <v>101.8</v>
      </c>
      <c r="AM7" s="52">
        <f t="shared" si="18"/>
        <v>98.3</v>
      </c>
      <c r="AN7" s="52">
        <f t="shared" si="18"/>
        <v>102.9</v>
      </c>
      <c r="AO7" s="52">
        <f t="shared" si="18"/>
        <v>106.1</v>
      </c>
      <c r="AP7" s="52">
        <f t="shared" si="18"/>
        <v>102.9</v>
      </c>
      <c r="AQ7" s="52">
        <f t="shared" si="18"/>
        <v>97.4</v>
      </c>
      <c r="AR7" s="52">
        <f t="shared" si="18"/>
        <v>95</v>
      </c>
      <c r="AS7" s="52"/>
      <c r="AT7" s="52">
        <f>AT8</f>
        <v>92.5</v>
      </c>
      <c r="AU7" s="52">
        <f t="shared" ref="AU7:BC7" si="19">AU8</f>
        <v>93.1</v>
      </c>
      <c r="AV7" s="52">
        <f t="shared" si="19"/>
        <v>90.8</v>
      </c>
      <c r="AW7" s="52">
        <f t="shared" si="19"/>
        <v>91.6</v>
      </c>
      <c r="AX7" s="52">
        <f t="shared" si="19"/>
        <v>90.2</v>
      </c>
      <c r="AY7" s="52">
        <f t="shared" si="19"/>
        <v>88.7</v>
      </c>
      <c r="AZ7" s="52">
        <f t="shared" si="19"/>
        <v>90.6</v>
      </c>
      <c r="BA7" s="52">
        <f t="shared" si="19"/>
        <v>90.6</v>
      </c>
      <c r="BB7" s="52">
        <f t="shared" si="19"/>
        <v>91.5</v>
      </c>
      <c r="BC7" s="52">
        <f t="shared" si="19"/>
        <v>90.4</v>
      </c>
      <c r="BD7" s="52"/>
      <c r="BE7" s="52">
        <f>BE8</f>
        <v>90.1</v>
      </c>
      <c r="BF7" s="52">
        <f t="shared" ref="BF7:BN7" si="20">BF8</f>
        <v>90.9</v>
      </c>
      <c r="BG7" s="52">
        <f t="shared" si="20"/>
        <v>88.8</v>
      </c>
      <c r="BH7" s="52">
        <f t="shared" si="20"/>
        <v>90</v>
      </c>
      <c r="BI7" s="52">
        <f t="shared" si="20"/>
        <v>88.9</v>
      </c>
      <c r="BJ7" s="52">
        <f t="shared" si="20"/>
        <v>86.5</v>
      </c>
      <c r="BK7" s="52">
        <f t="shared" si="20"/>
        <v>88.6</v>
      </c>
      <c r="BL7" s="52">
        <f t="shared" si="20"/>
        <v>88.6</v>
      </c>
      <c r="BM7" s="52">
        <f t="shared" si="20"/>
        <v>89.5</v>
      </c>
      <c r="BN7" s="52">
        <f t="shared" si="20"/>
        <v>88.3</v>
      </c>
      <c r="BO7" s="52"/>
      <c r="BP7" s="52">
        <f>BP8</f>
        <v>73.400000000000006</v>
      </c>
      <c r="BQ7" s="52">
        <f t="shared" ref="BQ7:BY7" si="21">BQ8</f>
        <v>73.400000000000006</v>
      </c>
      <c r="BR7" s="52">
        <f t="shared" si="21"/>
        <v>74.2</v>
      </c>
      <c r="BS7" s="52">
        <f t="shared" si="21"/>
        <v>73.2</v>
      </c>
      <c r="BT7" s="52">
        <f t="shared" si="21"/>
        <v>78</v>
      </c>
      <c r="BU7" s="52">
        <f t="shared" si="21"/>
        <v>70.599999999999994</v>
      </c>
      <c r="BV7" s="52">
        <f t="shared" si="21"/>
        <v>71.400000000000006</v>
      </c>
      <c r="BW7" s="52">
        <f t="shared" si="21"/>
        <v>72.2</v>
      </c>
      <c r="BX7" s="52">
        <f t="shared" si="21"/>
        <v>74.400000000000006</v>
      </c>
      <c r="BY7" s="52">
        <f t="shared" si="21"/>
        <v>76.3</v>
      </c>
      <c r="BZ7" s="52"/>
      <c r="CA7" s="53">
        <f>CA8</f>
        <v>66963</v>
      </c>
      <c r="CB7" s="53">
        <f t="shared" ref="CB7:CJ7" si="22">CB8</f>
        <v>66587</v>
      </c>
      <c r="CC7" s="53">
        <f t="shared" si="22"/>
        <v>67305</v>
      </c>
      <c r="CD7" s="53">
        <f t="shared" si="22"/>
        <v>73297</v>
      </c>
      <c r="CE7" s="53">
        <f t="shared" si="22"/>
        <v>74878</v>
      </c>
      <c r="CF7" s="53">
        <f t="shared" si="22"/>
        <v>75766</v>
      </c>
      <c r="CG7" s="53">
        <f t="shared" si="22"/>
        <v>79610</v>
      </c>
      <c r="CH7" s="53">
        <f t="shared" si="22"/>
        <v>82275</v>
      </c>
      <c r="CI7" s="53">
        <f t="shared" si="22"/>
        <v>83606</v>
      </c>
      <c r="CJ7" s="53">
        <f t="shared" si="22"/>
        <v>85381</v>
      </c>
      <c r="CK7" s="52"/>
      <c r="CL7" s="53">
        <f>CL8</f>
        <v>20136</v>
      </c>
      <c r="CM7" s="53">
        <f t="shared" ref="CM7:CU7" si="23">CM8</f>
        <v>20840</v>
      </c>
      <c r="CN7" s="53">
        <f t="shared" si="23"/>
        <v>20831</v>
      </c>
      <c r="CO7" s="53">
        <f t="shared" si="23"/>
        <v>22590</v>
      </c>
      <c r="CP7" s="53">
        <f t="shared" si="23"/>
        <v>23793</v>
      </c>
      <c r="CQ7" s="53">
        <f t="shared" si="23"/>
        <v>22637</v>
      </c>
      <c r="CR7" s="53">
        <f t="shared" si="23"/>
        <v>23244</v>
      </c>
      <c r="CS7" s="53">
        <f t="shared" si="23"/>
        <v>23704</v>
      </c>
      <c r="CT7" s="53">
        <f t="shared" si="23"/>
        <v>25007</v>
      </c>
      <c r="CU7" s="53">
        <f t="shared" si="23"/>
        <v>25545</v>
      </c>
      <c r="CV7" s="52"/>
      <c r="CW7" s="52">
        <f>CW8</f>
        <v>54.5</v>
      </c>
      <c r="CX7" s="52">
        <f t="shared" ref="CX7:DF7" si="24">CX8</f>
        <v>53.1</v>
      </c>
      <c r="CY7" s="52">
        <f t="shared" si="24"/>
        <v>54.8</v>
      </c>
      <c r="CZ7" s="52">
        <f t="shared" si="24"/>
        <v>51.5</v>
      </c>
      <c r="DA7" s="52">
        <f t="shared" si="24"/>
        <v>52.3</v>
      </c>
      <c r="DB7" s="52">
        <f t="shared" si="24"/>
        <v>51.8</v>
      </c>
      <c r="DC7" s="52">
        <f t="shared" si="24"/>
        <v>49.6</v>
      </c>
      <c r="DD7" s="52">
        <f t="shared" si="24"/>
        <v>48.8</v>
      </c>
      <c r="DE7" s="52">
        <f t="shared" si="24"/>
        <v>48.6</v>
      </c>
      <c r="DF7" s="52">
        <f t="shared" si="24"/>
        <v>49.8</v>
      </c>
      <c r="DG7" s="52"/>
      <c r="DH7" s="52">
        <f>DH8</f>
        <v>34.5</v>
      </c>
      <c r="DI7" s="52">
        <f t="shared" ref="DI7:DQ7" si="25">DI8</f>
        <v>34.700000000000003</v>
      </c>
      <c r="DJ7" s="52">
        <f t="shared" si="25"/>
        <v>34.4</v>
      </c>
      <c r="DK7" s="52">
        <f t="shared" si="25"/>
        <v>36.5</v>
      </c>
      <c r="DL7" s="52">
        <f t="shared" si="25"/>
        <v>37.5</v>
      </c>
      <c r="DM7" s="52">
        <f t="shared" si="25"/>
        <v>29</v>
      </c>
      <c r="DN7" s="52">
        <f t="shared" si="25"/>
        <v>29.2</v>
      </c>
      <c r="DO7" s="52">
        <f t="shared" si="25"/>
        <v>29.4</v>
      </c>
      <c r="DP7" s="52">
        <f t="shared" si="25"/>
        <v>30.9</v>
      </c>
      <c r="DQ7" s="52">
        <f t="shared" si="25"/>
        <v>31.3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34.200000000000003</v>
      </c>
      <c r="DY7" s="52">
        <f t="shared" si="26"/>
        <v>29.2</v>
      </c>
      <c r="DZ7" s="52">
        <f t="shared" si="26"/>
        <v>25.3</v>
      </c>
      <c r="EA7" s="52">
        <f t="shared" si="26"/>
        <v>21</v>
      </c>
      <c r="EB7" s="52">
        <f t="shared" si="26"/>
        <v>24.3</v>
      </c>
      <c r="EC7" s="52"/>
      <c r="ED7" s="52">
        <f>ED8</f>
        <v>69.599999999999994</v>
      </c>
      <c r="EE7" s="52">
        <f t="shared" ref="EE7:EM7" si="27">EE8</f>
        <v>70.3</v>
      </c>
      <c r="EF7" s="52">
        <f t="shared" si="27"/>
        <v>67.8</v>
      </c>
      <c r="EG7" s="52">
        <f t="shared" si="27"/>
        <v>70.2</v>
      </c>
      <c r="EH7" s="52">
        <f t="shared" si="27"/>
        <v>72.2</v>
      </c>
      <c r="EI7" s="52">
        <f t="shared" si="27"/>
        <v>54</v>
      </c>
      <c r="EJ7" s="52">
        <f t="shared" si="27"/>
        <v>55.4</v>
      </c>
      <c r="EK7" s="52">
        <f t="shared" si="27"/>
        <v>55.5</v>
      </c>
      <c r="EL7" s="52">
        <f t="shared" si="27"/>
        <v>56</v>
      </c>
      <c r="EM7" s="52">
        <f t="shared" si="27"/>
        <v>57.4</v>
      </c>
      <c r="EN7" s="52"/>
      <c r="EO7" s="52">
        <f>EO8</f>
        <v>71.400000000000006</v>
      </c>
      <c r="EP7" s="52">
        <f t="shared" ref="EP7:EX7" si="28">EP8</f>
        <v>71.400000000000006</v>
      </c>
      <c r="EQ7" s="52">
        <f t="shared" si="28"/>
        <v>56</v>
      </c>
      <c r="ER7" s="52">
        <f t="shared" si="28"/>
        <v>60.7</v>
      </c>
      <c r="ES7" s="52">
        <f t="shared" si="28"/>
        <v>65</v>
      </c>
      <c r="ET7" s="52">
        <f t="shared" si="28"/>
        <v>69.2</v>
      </c>
      <c r="EU7" s="52">
        <f t="shared" si="28"/>
        <v>70.8</v>
      </c>
      <c r="EV7" s="52">
        <f t="shared" si="28"/>
        <v>70.7</v>
      </c>
      <c r="EW7" s="52">
        <f t="shared" si="28"/>
        <v>70.3</v>
      </c>
      <c r="EX7" s="52">
        <f t="shared" si="28"/>
        <v>69.900000000000006</v>
      </c>
      <c r="EY7" s="52"/>
      <c r="EZ7" s="53">
        <f>EZ8</f>
        <v>61203121</v>
      </c>
      <c r="FA7" s="53">
        <f t="shared" ref="FA7:FI7" si="29">FA8</f>
        <v>62250828</v>
      </c>
      <c r="FB7" s="53">
        <f t="shared" si="29"/>
        <v>62573681</v>
      </c>
      <c r="FC7" s="53">
        <f t="shared" si="29"/>
        <v>62384708</v>
      </c>
      <c r="FD7" s="53">
        <f t="shared" si="29"/>
        <v>62829683</v>
      </c>
      <c r="FE7" s="53">
        <f t="shared" si="29"/>
        <v>58042153</v>
      </c>
      <c r="FF7" s="53">
        <f t="shared" si="29"/>
        <v>58985932</v>
      </c>
      <c r="FG7" s="53">
        <f t="shared" si="29"/>
        <v>58800982</v>
      </c>
      <c r="FH7" s="53">
        <f t="shared" si="29"/>
        <v>59984927</v>
      </c>
      <c r="FI7" s="53">
        <f t="shared" si="29"/>
        <v>62086611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11</v>
      </c>
      <c r="H8" s="55" t="s">
        <v>170</v>
      </c>
      <c r="I8" s="55" t="s">
        <v>170</v>
      </c>
      <c r="J8" s="55" t="s">
        <v>171</v>
      </c>
      <c r="K8" s="55" t="s">
        <v>172</v>
      </c>
      <c r="L8" s="55" t="s">
        <v>173</v>
      </c>
      <c r="M8" s="55" t="s">
        <v>174</v>
      </c>
      <c r="N8" s="55" t="s">
        <v>175</v>
      </c>
      <c r="O8" s="55" t="s">
        <v>176</v>
      </c>
      <c r="P8" s="55" t="s">
        <v>177</v>
      </c>
      <c r="Q8" s="56">
        <v>24</v>
      </c>
      <c r="R8" s="55" t="s">
        <v>178</v>
      </c>
      <c r="S8" s="55" t="s">
        <v>179</v>
      </c>
      <c r="T8" s="55" t="s">
        <v>180</v>
      </c>
      <c r="U8" s="56">
        <v>2110754</v>
      </c>
      <c r="V8" s="56">
        <v>37306</v>
      </c>
      <c r="W8" s="55" t="s">
        <v>181</v>
      </c>
      <c r="X8" s="55" t="s">
        <v>181</v>
      </c>
      <c r="Y8" s="57" t="s">
        <v>182</v>
      </c>
      <c r="Z8" s="56">
        <v>524</v>
      </c>
      <c r="AA8" s="56" t="s">
        <v>40</v>
      </c>
      <c r="AB8" s="56" t="s">
        <v>40</v>
      </c>
      <c r="AC8" s="56" t="s">
        <v>40</v>
      </c>
      <c r="AD8" s="56">
        <v>6</v>
      </c>
      <c r="AE8" s="56">
        <v>530</v>
      </c>
      <c r="AF8" s="56">
        <v>509</v>
      </c>
      <c r="AG8" s="56" t="s">
        <v>40</v>
      </c>
      <c r="AH8" s="56">
        <v>509</v>
      </c>
      <c r="AI8" s="58">
        <v>107.2</v>
      </c>
      <c r="AJ8" s="58">
        <v>108.9</v>
      </c>
      <c r="AK8" s="58">
        <v>107.2</v>
      </c>
      <c r="AL8" s="58">
        <v>101.8</v>
      </c>
      <c r="AM8" s="58">
        <v>98.3</v>
      </c>
      <c r="AN8" s="58">
        <v>102.9</v>
      </c>
      <c r="AO8" s="58">
        <v>106.1</v>
      </c>
      <c r="AP8" s="58">
        <v>102.9</v>
      </c>
      <c r="AQ8" s="58">
        <v>97.4</v>
      </c>
      <c r="AR8" s="58">
        <v>95</v>
      </c>
      <c r="AS8" s="58">
        <v>93.7</v>
      </c>
      <c r="AT8" s="58">
        <v>92.5</v>
      </c>
      <c r="AU8" s="58">
        <v>93.1</v>
      </c>
      <c r="AV8" s="58">
        <v>90.8</v>
      </c>
      <c r="AW8" s="58">
        <v>91.6</v>
      </c>
      <c r="AX8" s="58">
        <v>90.2</v>
      </c>
      <c r="AY8" s="58">
        <v>88.7</v>
      </c>
      <c r="AZ8" s="58">
        <v>90.6</v>
      </c>
      <c r="BA8" s="58">
        <v>90.6</v>
      </c>
      <c r="BB8" s="58">
        <v>91.5</v>
      </c>
      <c r="BC8" s="58">
        <v>90.4</v>
      </c>
      <c r="BD8" s="58">
        <v>85.2</v>
      </c>
      <c r="BE8" s="59">
        <v>90.1</v>
      </c>
      <c r="BF8" s="59">
        <v>90.9</v>
      </c>
      <c r="BG8" s="59">
        <v>88.8</v>
      </c>
      <c r="BH8" s="59">
        <v>90</v>
      </c>
      <c r="BI8" s="59">
        <v>88.9</v>
      </c>
      <c r="BJ8" s="59">
        <v>86.5</v>
      </c>
      <c r="BK8" s="59">
        <v>88.6</v>
      </c>
      <c r="BL8" s="59">
        <v>88.6</v>
      </c>
      <c r="BM8" s="59">
        <v>89.5</v>
      </c>
      <c r="BN8" s="59">
        <v>88.3</v>
      </c>
      <c r="BO8" s="59">
        <v>82.6</v>
      </c>
      <c r="BP8" s="58">
        <v>73.400000000000006</v>
      </c>
      <c r="BQ8" s="58">
        <v>73.400000000000006</v>
      </c>
      <c r="BR8" s="58">
        <v>74.2</v>
      </c>
      <c r="BS8" s="58">
        <v>73.2</v>
      </c>
      <c r="BT8" s="58">
        <v>78</v>
      </c>
      <c r="BU8" s="58">
        <v>70.599999999999994</v>
      </c>
      <c r="BV8" s="58">
        <v>71.400000000000006</v>
      </c>
      <c r="BW8" s="58">
        <v>72.2</v>
      </c>
      <c r="BX8" s="58">
        <v>74.400000000000006</v>
      </c>
      <c r="BY8" s="58">
        <v>76.3</v>
      </c>
      <c r="BZ8" s="58">
        <v>70.7</v>
      </c>
      <c r="CA8" s="59">
        <v>66963</v>
      </c>
      <c r="CB8" s="59">
        <v>66587</v>
      </c>
      <c r="CC8" s="59">
        <v>67305</v>
      </c>
      <c r="CD8" s="59">
        <v>73297</v>
      </c>
      <c r="CE8" s="59">
        <v>74878</v>
      </c>
      <c r="CF8" s="59">
        <v>75766</v>
      </c>
      <c r="CG8" s="59">
        <v>79610</v>
      </c>
      <c r="CH8" s="59">
        <v>82275</v>
      </c>
      <c r="CI8" s="59">
        <v>83606</v>
      </c>
      <c r="CJ8" s="59">
        <v>85381</v>
      </c>
      <c r="CK8" s="58">
        <v>63608</v>
      </c>
      <c r="CL8" s="59">
        <v>20136</v>
      </c>
      <c r="CM8" s="59">
        <v>20840</v>
      </c>
      <c r="CN8" s="59">
        <v>20831</v>
      </c>
      <c r="CO8" s="59">
        <v>22590</v>
      </c>
      <c r="CP8" s="59">
        <v>23793</v>
      </c>
      <c r="CQ8" s="59">
        <v>22637</v>
      </c>
      <c r="CR8" s="59">
        <v>23244</v>
      </c>
      <c r="CS8" s="59">
        <v>23704</v>
      </c>
      <c r="CT8" s="59">
        <v>25007</v>
      </c>
      <c r="CU8" s="59">
        <v>25545</v>
      </c>
      <c r="CV8" s="58">
        <v>18510</v>
      </c>
      <c r="CW8" s="59">
        <v>54.5</v>
      </c>
      <c r="CX8" s="59">
        <v>53.1</v>
      </c>
      <c r="CY8" s="59">
        <v>54.8</v>
      </c>
      <c r="CZ8" s="59">
        <v>51.5</v>
      </c>
      <c r="DA8" s="59">
        <v>52.3</v>
      </c>
      <c r="DB8" s="59">
        <v>51.8</v>
      </c>
      <c r="DC8" s="59">
        <v>49.6</v>
      </c>
      <c r="DD8" s="59">
        <v>48.8</v>
      </c>
      <c r="DE8" s="59">
        <v>48.6</v>
      </c>
      <c r="DF8" s="59">
        <v>49.8</v>
      </c>
      <c r="DG8" s="59">
        <v>57.7</v>
      </c>
      <c r="DH8" s="59">
        <v>34.5</v>
      </c>
      <c r="DI8" s="59">
        <v>34.700000000000003</v>
      </c>
      <c r="DJ8" s="59">
        <v>34.4</v>
      </c>
      <c r="DK8" s="59">
        <v>36.5</v>
      </c>
      <c r="DL8" s="59">
        <v>37.5</v>
      </c>
      <c r="DM8" s="59">
        <v>29</v>
      </c>
      <c r="DN8" s="59">
        <v>29.2</v>
      </c>
      <c r="DO8" s="59">
        <v>29.4</v>
      </c>
      <c r="DP8" s="59">
        <v>30.9</v>
      </c>
      <c r="DQ8" s="59">
        <v>31.3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34.200000000000003</v>
      </c>
      <c r="DY8" s="59">
        <v>29.2</v>
      </c>
      <c r="DZ8" s="59">
        <v>25.3</v>
      </c>
      <c r="EA8" s="59">
        <v>21</v>
      </c>
      <c r="EB8" s="59">
        <v>24.3</v>
      </c>
      <c r="EC8" s="59">
        <v>54.3</v>
      </c>
      <c r="ED8" s="58">
        <v>69.599999999999994</v>
      </c>
      <c r="EE8" s="58">
        <v>70.3</v>
      </c>
      <c r="EF8" s="58">
        <v>67.8</v>
      </c>
      <c r="EG8" s="58">
        <v>70.2</v>
      </c>
      <c r="EH8" s="58">
        <v>72.2</v>
      </c>
      <c r="EI8" s="58">
        <v>54</v>
      </c>
      <c r="EJ8" s="58">
        <v>55.4</v>
      </c>
      <c r="EK8" s="58">
        <v>55.5</v>
      </c>
      <c r="EL8" s="58">
        <v>56</v>
      </c>
      <c r="EM8" s="58">
        <v>57.4</v>
      </c>
      <c r="EN8" s="58">
        <v>58</v>
      </c>
      <c r="EO8" s="58">
        <v>71.400000000000006</v>
      </c>
      <c r="EP8" s="58">
        <v>71.400000000000006</v>
      </c>
      <c r="EQ8" s="58">
        <v>56</v>
      </c>
      <c r="ER8" s="58">
        <v>60.7</v>
      </c>
      <c r="ES8" s="58">
        <v>65</v>
      </c>
      <c r="ET8" s="58">
        <v>69.2</v>
      </c>
      <c r="EU8" s="58">
        <v>70.8</v>
      </c>
      <c r="EV8" s="58">
        <v>70.7</v>
      </c>
      <c r="EW8" s="58">
        <v>70.3</v>
      </c>
      <c r="EX8" s="58">
        <v>69.900000000000006</v>
      </c>
      <c r="EY8" s="58">
        <v>70.8</v>
      </c>
      <c r="EZ8" s="59">
        <v>61203121</v>
      </c>
      <c r="FA8" s="59">
        <v>62250828</v>
      </c>
      <c r="FB8" s="59">
        <v>62573681</v>
      </c>
      <c r="FC8" s="59">
        <v>62384708</v>
      </c>
      <c r="FD8" s="59">
        <v>62829683</v>
      </c>
      <c r="FE8" s="59">
        <v>58042153</v>
      </c>
      <c r="FF8" s="59">
        <v>58985932</v>
      </c>
      <c r="FG8" s="59">
        <v>58800982</v>
      </c>
      <c r="FH8" s="59">
        <v>59984927</v>
      </c>
      <c r="FI8" s="59">
        <v>62086611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183</v>
      </c>
      <c r="C10" s="62" t="s">
        <v>184</v>
      </c>
      <c r="D10" s="62" t="s">
        <v>185</v>
      </c>
      <c r="E10" s="62" t="s">
        <v>186</v>
      </c>
      <c r="F10" s="62" t="s">
        <v>187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D8ADE61F-75AE-4339-9042-81B61F3554D3}"/>
</file>

<file path=customXml/itemProps2.xml><?xml version="1.0" encoding="utf-8"?>
<ds:datastoreItem xmlns:ds="http://schemas.openxmlformats.org/officeDocument/2006/customXml" ds:itemID="{D024D387-8803-4CC7-AF7A-795F811A7E14}"/>
</file>

<file path=customXml/itemProps3.xml><?xml version="1.0" encoding="utf-8"?>
<ds:datastoreItem xmlns:ds="http://schemas.openxmlformats.org/officeDocument/2006/customXml" ds:itemID="{97F9BCEA-D1D0-442E-839B-681A615D5E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