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2C12174D-6D37-47DB-ACA0-093437B5901D}" xr6:coauthVersionLast="47" xr6:coauthVersionMax="47" xr10:uidLastSave="{00000000-0000-0000-0000-000000000000}"/>
  <workbookProtection workbookAlgorithmName="SHA-512" workbookHashValue="+BZg3AQXgFgtSUVK2H0Jqqx7oVDnd94PryWYJAdjnLGrP5PrAVBZP/JbiE9NsN4u9ohxY8KMC/7/0foVB1++0w==" workbookSaltValue="wcxA/2k2wfEDspmlK9nMG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EG10" i="4" s="1"/>
  <c r="R6" i="5"/>
  <c r="Q6" i="5"/>
  <c r="P6" i="5"/>
  <c r="B10" i="4" s="1"/>
  <c r="O6" i="5"/>
  <c r="N6" i="5"/>
  <c r="M6" i="5"/>
  <c r="CN8" i="4" s="1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I90" i="4"/>
  <c r="H90" i="4"/>
  <c r="G90" i="4"/>
  <c r="E90" i="4"/>
  <c r="C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AU12" i="4"/>
  <c r="LP10" i="4"/>
  <c r="JW10" i="4"/>
  <c r="CN10" i="4"/>
  <c r="AU10" i="4"/>
  <c r="JW8" i="4"/>
  <c r="ID8" i="4"/>
  <c r="FZ8" i="4"/>
  <c r="EG8" i="4"/>
  <c r="AU8" i="4"/>
  <c r="B6" i="4"/>
  <c r="FL54" i="4" l="1"/>
  <c r="BX78" i="4"/>
  <c r="BX54" i="4"/>
  <c r="BX32" i="4"/>
  <c r="MO78" i="4"/>
  <c r="MN54" i="4"/>
  <c r="MN32" i="4"/>
  <c r="JB78" i="4"/>
  <c r="IZ54" i="4"/>
  <c r="IZ32" i="4"/>
  <c r="FO78" i="4"/>
  <c r="FL32" i="4"/>
  <c r="C11" i="5"/>
  <c r="D11" i="5"/>
  <c r="E11" i="5"/>
  <c r="B11" i="5"/>
  <c r="P78" i="4" l="1"/>
  <c r="P54" i="4"/>
  <c r="P32" i="4"/>
  <c r="KG78" i="4"/>
  <c r="KF54" i="4"/>
  <c r="KF32" i="4"/>
  <c r="GT78" i="4"/>
  <c r="GR54" i="4"/>
  <c r="GR32" i="4"/>
  <c r="DG78" i="4"/>
  <c r="DD54" i="4"/>
  <c r="DD32" i="4"/>
  <c r="LZ78" i="4"/>
  <c r="EZ78" i="4"/>
  <c r="EW54" i="4"/>
  <c r="EW32" i="4"/>
  <c r="BI78" i="4"/>
  <c r="BI54" i="4"/>
  <c r="BI32" i="4"/>
  <c r="LY54" i="4"/>
  <c r="LY32" i="4"/>
  <c r="IM78" i="4"/>
  <c r="IK54" i="4"/>
  <c r="IK32" i="4"/>
  <c r="LJ32" i="4"/>
  <c r="LJ54" i="4"/>
  <c r="HX78" i="4"/>
  <c r="HV54" i="4"/>
  <c r="HV32" i="4"/>
  <c r="EK78" i="4"/>
  <c r="EH54" i="4"/>
  <c r="EH32" i="4"/>
  <c r="AT78" i="4"/>
  <c r="AT54" i="4"/>
  <c r="AT32" i="4"/>
  <c r="LK78" i="4"/>
  <c r="AE78" i="4"/>
  <c r="KV78" i="4"/>
  <c r="KU54" i="4"/>
  <c r="KU32" i="4"/>
  <c r="HI78" i="4"/>
  <c r="HG54" i="4"/>
  <c r="HG32" i="4"/>
  <c r="DV78" i="4"/>
  <c r="DS54" i="4"/>
  <c r="DS32" i="4"/>
  <c r="AE54" i="4"/>
  <c r="AE32" i="4"/>
</calcChain>
</file>

<file path=xl/sharedStrings.xml><?xml version="1.0" encoding="utf-8"?>
<sst xmlns="http://schemas.openxmlformats.org/spreadsheetml/2006/main" count="345" uniqueCount="191">
  <si>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</si>
  <si>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</si>
  <si>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</si>
  <si>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</si>
  <si>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</si>
  <si>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</si>
  <si>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</si>
  <si>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</si>
  <si>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</si>
  <si>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</si>
  <si>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</si>
  <si>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</si>
  <si>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</si>
  <si>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</si>
  <si>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</si>
  <si>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</si>
  <si>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</si>
  <si>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</si>
  <si>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</si>
  <si>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</si>
  <si>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</si>
  <si>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</si>
  <si>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</si>
  <si>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</si>
  <si>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</si>
  <si>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</si>
  <si>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</si>
  <si>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</si>
  <si>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</si>
  <si>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</si>
  <si>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</si>
  <si>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</si>
  <si>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</si>
  <si>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</si>
  <si>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</si>
  <si>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</si>
  <si>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</si>
  <si>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</si>
  <si>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</si>
  <si>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</si>
  <si>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</si>
  <si>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</si>
  <si>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</si>
  <si>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</si>
  <si>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</si>
  <si>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</si>
  <si>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</si>
  <si>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</si>
  <si>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</si>
  <si>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</si>
  <si>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</si>
  <si>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</si>
  <si>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</si>
  <si>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</si>
  <si>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</si>
  <si>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</si>
  <si>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</si>
  <si>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</si>
  <si>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</si>
  <si>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</si>
  <si>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</si>
  <si>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</si>
  <si>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</si>
  <si>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</si>
  <si>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</si>
  <si>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</si>
  <si>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</si>
  <si>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</si>
  <si>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</si>
  <si>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</si>
  <si>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</si>
  <si>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</si>
  <si>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</si>
  <si>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</si>
  <si>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</si>
  <si>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</si>
  <si>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</si>
  <si>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</si>
  <si>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</si>
  <si>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</si>
  <si>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</si>
  <si>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</si>
  <si>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</si>
  <si>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</si>
  <si>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</si>
  <si>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</si>
  <si>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</si>
  <si>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</si>
  <si>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</si>
  <si>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</si>
  <si>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</si>
  <si>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</si>
  <si>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</si>
  <si>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</si>
  <si>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</si>
  <si>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</si>
  <si>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</si>
  <si>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</si>
  <si>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</si>
  <si>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</si>
  <si>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</si>
  <si>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</si>
  <si>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</si>
  <si>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</si>
  <si>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</si>
  <si>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</si>
  <si>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</si>
  <si>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</si>
  <si>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</si>
  <si>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</si>
  <si>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</si>
  <si>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</si>
  <si>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</si>
  <si>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</si>
  <si>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</si>
  <si>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</si>
  <si>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</si>
  <si>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</si>
  <si>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</si>
  <si>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</si>
  <si>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</si>
  <si>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</si>
  <si>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</si>
  <si>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</si>
  <si>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</si>
  <si>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</si>
  <si>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</si>
  <si>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</si>
  <si>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</si>
  <si>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</si>
  <si>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</si>
  <si>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</si>
  <si>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</si>
  <si>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</si>
  <si>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</si>
  <si>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</si>
  <si>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</si>
  <si>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</si>
  <si>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</si>
  <si>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</si>
  <si>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</si>
  <si>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</si>
  <si>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</si>
  <si>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</si>
  <si>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</si>
  <si>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</si>
  <si>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</si>
  <si>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</si>
  <si>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</si>
  <si>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</si>
  <si>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</si>
  <si>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</si>
  <si>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</si>
  <si>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</si>
  <si>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</si>
  <si>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</si>
  <si>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</si>
  <si>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</si>
  <si>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</si>
  <si>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</si>
  <si>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</si>
  <si>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</si>
  <si>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</si>
  <si>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</si>
  <si>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</si>
  <si>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</si>
  <si>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</si>
  <si>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</si>
  <si>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</si>
  <si>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</si>
  <si>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がんセンター</t>
  </si>
  <si>
    <t>条例全部</t>
  </si>
  <si>
    <t>病院事業</t>
  </si>
  <si>
    <t>一般病院</t>
  </si>
  <si>
    <t>400床以上～500床未満</t>
  </si>
  <si>
    <t>自治体職員</t>
  </si>
  <si>
    <t>直営</t>
  </si>
  <si>
    <t>対象</t>
  </si>
  <si>
    <t>ド 訓 ガ</t>
  </si>
  <si>
    <t>救 臨 が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</si>
  <si>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</si>
  <si>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</si>
  <si>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</si>
  <si>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</si>
  <si>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</si>
  <si>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</si>
  <si>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</si>
  <si>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高度急性期～回復期病床の機能を担い、高度・先進医療を提供する。
　再発に対する共存、治療、症状緩和、終末期ケアでは、地域の病院、診療所と連携し、「ときどき入院、ほぼ在宅」を可能とするために地域連携を強化するとともに、そのセンター機能を担う。</t>
  </si>
  <si>
    <t>　経常収支比率が概ね100％前後となっており、医業収支比率も類似病院平均値より高い水準にある。収益単価については、高額薬品使用等を背景に、外来を中心として比較的高い水準にある。今後も、可能な限り効率的な運営に努める。
（各指標の類似病院平均との比較等）
①経常収支比率：数値が高い
②医業収支比率：数値が高い
③修正医業収支比率：数値が高い
④病床利用率：数値が高い
⑤入院患者１人１日当たり収益：数値が低い
⑥外来患者１人１日当たり収益：数値が高い
⑦職員給与費対医業収益比率：数値が低い
⑧材料費対医業収益比率：数値が高い</t>
    <rPh sb="14" eb="16">
      <t>ゼンゴ</t>
    </rPh>
    <rPh sb="30" eb="32">
      <t>ルイジ</t>
    </rPh>
    <rPh sb="32" eb="34">
      <t>ビョウイン</t>
    </rPh>
    <rPh sb="34" eb="37">
      <t>ヘイキンチ</t>
    </rPh>
    <rPh sb="202" eb="203">
      <t>ヒク</t>
    </rPh>
    <phoneticPr fontId="5"/>
  </si>
  <si>
    <t xml:space="preserve"> 建物を中心として老朽化が一定程度進んでいる状況である。
（各指標の類似病院平均との比較等）
①有形固定資産減価償却率：数値が高い
②器械備品減価償却率：数値が高い
③１床当たり有形固定資産：数値が高い</t>
    <rPh sb="77" eb="79">
      <t>スウチ</t>
    </rPh>
    <rPh sb="80" eb="81">
      <t>タカ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</si>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</sst>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74.2</c:v>
                </c:pt>
                <c:pt idx="2">
                  <c:v>71.7</c:v>
                </c:pt>
                <c:pt idx="3">
                  <c:v>72.900000000000006</c:v>
                </c:pt>
                <c:pt idx="4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624-A2A3-79D292CC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68.2</c:v>
                </c:pt>
                <c:pt idx="2">
                  <c:v>68.400000000000006</c:v>
                </c:pt>
                <c:pt idx="3">
                  <c:v>70.900000000000006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3-4624-A2A3-79D292CC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30823</c:v>
                </c:pt>
                <c:pt idx="1">
                  <c:v>30766</c:v>
                </c:pt>
                <c:pt idx="2">
                  <c:v>31731</c:v>
                </c:pt>
                <c:pt idx="3">
                  <c:v>31495</c:v>
                </c:pt>
                <c:pt idx="4">
                  <c:v>30962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1-40A0-9810-A836FC3E9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18423</c:v>
                </c:pt>
                <c:pt idx="1">
                  <c:v>19190</c:v>
                </c:pt>
                <c:pt idx="2">
                  <c:v>19216</c:v>
                </c:pt>
                <c:pt idx="3">
                  <c:v>20167</c:v>
                </c:pt>
                <c:pt idx="4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1-40A0-9810-A836FC3E9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66279</c:v>
                </c:pt>
                <c:pt idx="1">
                  <c:v>67392</c:v>
                </c:pt>
                <c:pt idx="2">
                  <c:v>68722</c:v>
                </c:pt>
                <c:pt idx="3">
                  <c:v>71587</c:v>
                </c:pt>
                <c:pt idx="4">
                  <c:v>71931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D-4FE1-8C57-643A4BE06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63766</c:v>
                </c:pt>
                <c:pt idx="1">
                  <c:v>66386</c:v>
                </c:pt>
                <c:pt idx="2">
                  <c:v>69418</c:v>
                </c:pt>
                <c:pt idx="3">
                  <c:v>70803</c:v>
                </c:pt>
                <c:pt idx="4">
                  <c:v>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D-4FE1-8C57-643A4BE06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1-47E1-90F5-A4CF53F0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40.799999999999997</c:v>
                </c:pt>
                <c:pt idx="1">
                  <c:v>40.4</c:v>
                </c:pt>
                <c:pt idx="2">
                  <c:v>33.799999999999997</c:v>
                </c:pt>
                <c:pt idx="3">
                  <c:v>29.9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1-47E1-90F5-A4CF53F0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91.2</c:v>
                </c:pt>
                <c:pt idx="1">
                  <c:v>92.5</c:v>
                </c:pt>
                <c:pt idx="2">
                  <c:v>88</c:v>
                </c:pt>
                <c:pt idx="3">
                  <c:v>88.7</c:v>
                </c:pt>
                <c:pt idx="4">
                  <c:v>86.3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8-4507-9897-E035D387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86.9</c:v>
                </c:pt>
                <c:pt idx="2">
                  <c:v>86.4</c:v>
                </c:pt>
                <c:pt idx="3">
                  <c:v>86.7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507-9897-E035D387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92.7</c:v>
                </c:pt>
                <c:pt idx="1">
                  <c:v>94.1</c:v>
                </c:pt>
                <c:pt idx="2">
                  <c:v>89.5</c:v>
                </c:pt>
                <c:pt idx="3">
                  <c:v>90.2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6-465C-A6CC-79364FCA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89.4</c:v>
                </c:pt>
                <c:pt idx="2">
                  <c:v>88.9</c:v>
                </c:pt>
                <c:pt idx="3">
                  <c:v>89.2</c:v>
                </c:pt>
                <c:pt idx="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6-465C-A6CC-79364FCA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100.8</c:v>
                </c:pt>
                <c:pt idx="1">
                  <c:v>102</c:v>
                </c:pt>
                <c:pt idx="2">
                  <c:v>97.3</c:v>
                </c:pt>
                <c:pt idx="3">
                  <c:v>98.6</c:v>
                </c:pt>
                <c:pt idx="4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C44-A98B-8E51E3E1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103.9</c:v>
                </c:pt>
                <c:pt idx="1">
                  <c:v>106.6</c:v>
                </c:pt>
                <c:pt idx="2">
                  <c:v>103.5</c:v>
                </c:pt>
                <c:pt idx="3">
                  <c:v>96.8</c:v>
                </c:pt>
                <c:pt idx="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C44-A98B-8E51E3E1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77.2</c:v>
                </c:pt>
                <c:pt idx="1">
                  <c:v>72.900000000000006</c:v>
                </c:pt>
                <c:pt idx="2">
                  <c:v>74.7</c:v>
                </c:pt>
                <c:pt idx="3">
                  <c:v>75.5</c:v>
                </c:pt>
                <c:pt idx="4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3-48E7-881B-681AB51C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56.8</c:v>
                </c:pt>
                <c:pt idx="1">
                  <c:v>58.5</c:v>
                </c:pt>
                <c:pt idx="2">
                  <c:v>57.4</c:v>
                </c:pt>
                <c:pt idx="3">
                  <c:v>57.3</c:v>
                </c:pt>
                <c:pt idx="4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8E7-881B-681AB51C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76.8</c:v>
                </c:pt>
                <c:pt idx="1">
                  <c:v>64.5</c:v>
                </c:pt>
                <c:pt idx="2">
                  <c:v>66.7</c:v>
                </c:pt>
                <c:pt idx="3">
                  <c:v>70</c:v>
                </c:pt>
                <c:pt idx="4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9-48B1-83B8-913BAF947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69.7</c:v>
                </c:pt>
                <c:pt idx="2">
                  <c:v>68.8</c:v>
                </c:pt>
                <c:pt idx="3">
                  <c:v>68.599999999999994</c:v>
                </c:pt>
                <c:pt idx="4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9-48B1-83B8-913BAF947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53541359</c:v>
                </c:pt>
                <c:pt idx="1">
                  <c:v>56215495</c:v>
                </c:pt>
                <c:pt idx="2">
                  <c:v>57598408</c:v>
                </c:pt>
                <c:pt idx="3">
                  <c:v>58199611</c:v>
                </c:pt>
                <c:pt idx="4">
                  <c:v>58273854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5-4B6B-BF77-DD41B58F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49637382</c:v>
                </c:pt>
                <c:pt idx="1">
                  <c:v>50098024</c:v>
                </c:pt>
                <c:pt idx="2">
                  <c:v>50586262</c:v>
                </c:pt>
                <c:pt idx="3">
                  <c:v>51878916</c:v>
                </c:pt>
                <c:pt idx="4">
                  <c:v>54395530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5-4B6B-BF77-DD41B58F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43.8</c:v>
                </c:pt>
                <c:pt idx="1">
                  <c:v>43.5</c:v>
                </c:pt>
                <c:pt idx="2">
                  <c:v>44.3</c:v>
                </c:pt>
                <c:pt idx="3">
                  <c:v>43.7</c:v>
                </c:pt>
                <c:pt idx="4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4-42A6-BB93-DD66E2AF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26.3</c:v>
                </c:pt>
                <c:pt idx="3">
                  <c:v>28</c:v>
                </c:pt>
                <c:pt idx="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4-42A6-BB93-DD66E2AF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46.1</c:v>
                </c:pt>
                <c:pt idx="1">
                  <c:v>44.7</c:v>
                </c:pt>
                <c:pt idx="2">
                  <c:v>46.4</c:v>
                </c:pt>
                <c:pt idx="3">
                  <c:v>45.7</c:v>
                </c:pt>
                <c:pt idx="4">
                  <c:v>48.3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F-4476-8F08-0D77E799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54.2</c:v>
                </c:pt>
                <c:pt idx="2">
                  <c:v>53.9</c:v>
                </c:pt>
                <c:pt idx="3">
                  <c:v>54.1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F-4476-8F08-0D77E799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がんセンター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400床以上～500床未満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404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24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対象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訓 ガ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が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404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31173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非該当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非該当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７：１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395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395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187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100.8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102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97.3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98.6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96.5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92.7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94.1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89.5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90.2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91.2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92.5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88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88.7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86.3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69.7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74.2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71.7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72.900000000000006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73.900000000000006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103.9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103.5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96.8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87.5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89.4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88.9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89.2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87.5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84.9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86.9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86.4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86.7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85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68.400000000000006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68.2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68.400000000000006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70.900000000000006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73.5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188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189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66279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67392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68722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71587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71931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30823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30766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31731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31495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30962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46.1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44.7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46.4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45.7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48.3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43.8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43.5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44.3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43.7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43.8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63766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66386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69418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70803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72068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18423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19190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19216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20167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20434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56.7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54.2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53.9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54.1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56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26.2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26.3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26.3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28.3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190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77.2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72.900000000000006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74.7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75.5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78.400000000000006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76.8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64.5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66.7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70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74.400000000000006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53541359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56215495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57598408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58199611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58273854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40.799999999999997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40.4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33.799999999999997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29.9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30.4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56.8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58.5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57.3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57.9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69.8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69.7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68.8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68.599999999999994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69.5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49637382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50098024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50586262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51878916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54395530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wDjWW59ylksnhAYXThkupft8c/ZQUevTt9Jsje3EbuG43fFcbVR53jK98OjFuOtyvRPEfzajFXS7ubcoUVT9og==" saltValue="Afb7vNt4dMVcWYhnFHZdz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149</v>
      </c>
      <c r="AV5" s="49" t="s">
        <v>150</v>
      </c>
      <c r="AW5" s="49" t="s">
        <v>151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160</v>
      </c>
      <c r="BS5" s="49" t="s">
        <v>161</v>
      </c>
      <c r="BT5" s="49" t="s">
        <v>162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163</v>
      </c>
      <c r="EF5" s="49" t="s">
        <v>150</v>
      </c>
      <c r="EG5" s="49" t="s">
        <v>164</v>
      </c>
      <c r="EH5" s="49" t="s">
        <v>165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161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166</v>
      </c>
      <c r="EZ5" s="49" t="s">
        <v>148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167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13</v>
      </c>
      <c r="H6" s="147" t="str">
        <f>IF(H8&lt;&gt;I8,H8,"")&amp;IF(I8&lt;&gt;J8,I8,"")&amp;"　"&amp;J8</f>
        <v>新潟県　がんセンター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400床以上～500床未満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24</v>
      </c>
      <c r="R6" s="50" t="str">
        <f t="shared" si="3"/>
        <v>対象</v>
      </c>
      <c r="S6" s="50" t="str">
        <f t="shared" si="3"/>
        <v>ド 訓 ガ</v>
      </c>
      <c r="T6" s="50" t="str">
        <f t="shared" si="3"/>
        <v>救 臨 が 輪</v>
      </c>
      <c r="U6" s="51">
        <f>U8</f>
        <v>2110754</v>
      </c>
      <c r="V6" s="51">
        <f>V8</f>
        <v>31173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404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404</v>
      </c>
      <c r="AF6" s="51">
        <f t="shared" si="3"/>
        <v>395</v>
      </c>
      <c r="AG6" s="51" t="str">
        <f t="shared" si="3"/>
        <v>-</v>
      </c>
      <c r="AH6" s="51">
        <f t="shared" si="3"/>
        <v>395</v>
      </c>
      <c r="AI6" s="52">
        <f>IF(AI8="-",NA(),AI8)</f>
        <v>100.8</v>
      </c>
      <c r="AJ6" s="52">
        <f t="shared" ref="AJ6:AR6" si="5">IF(AJ8="-",NA(),AJ8)</f>
        <v>102</v>
      </c>
      <c r="AK6" s="52">
        <f t="shared" si="5"/>
        <v>97.3</v>
      </c>
      <c r="AL6" s="52">
        <f t="shared" si="5"/>
        <v>98.6</v>
      </c>
      <c r="AM6" s="52">
        <f t="shared" si="5"/>
        <v>96.5</v>
      </c>
      <c r="AN6" s="52">
        <f t="shared" si="5"/>
        <v>103.9</v>
      </c>
      <c r="AO6" s="52">
        <f t="shared" si="5"/>
        <v>106.6</v>
      </c>
      <c r="AP6" s="52">
        <f t="shared" si="5"/>
        <v>103.5</v>
      </c>
      <c r="AQ6" s="52">
        <f t="shared" si="5"/>
        <v>96.8</v>
      </c>
      <c r="AR6" s="52">
        <f t="shared" si="5"/>
        <v>93.6</v>
      </c>
      <c r="AS6" s="52" t="str">
        <f>IF(AS8="-","【-】","【"&amp;SUBSTITUTE(TEXT(AS8,"#,##0.0"),"-","△")&amp;"】")</f>
        <v>【93.7】</v>
      </c>
      <c r="AT6" s="52">
        <f>IF(AT8="-",NA(),AT8)</f>
        <v>92.7</v>
      </c>
      <c r="AU6" s="52">
        <f t="shared" ref="AU6:BC6" si="6">IF(AU8="-",NA(),AU8)</f>
        <v>94.1</v>
      </c>
      <c r="AV6" s="52">
        <f t="shared" si="6"/>
        <v>89.5</v>
      </c>
      <c r="AW6" s="52">
        <f t="shared" si="6"/>
        <v>90.2</v>
      </c>
      <c r="AX6" s="52">
        <f t="shared" si="6"/>
        <v>88</v>
      </c>
      <c r="AY6" s="52">
        <f t="shared" si="6"/>
        <v>87.5</v>
      </c>
      <c r="AZ6" s="52">
        <f t="shared" si="6"/>
        <v>89.4</v>
      </c>
      <c r="BA6" s="52">
        <f t="shared" si="6"/>
        <v>88.9</v>
      </c>
      <c r="BB6" s="52">
        <f t="shared" si="6"/>
        <v>89.2</v>
      </c>
      <c r="BC6" s="52">
        <f t="shared" si="6"/>
        <v>87.5</v>
      </c>
      <c r="BD6" s="52" t="str">
        <f>IF(BD8="-","【-】","【"&amp;SUBSTITUTE(TEXT(BD8,"#,##0.0"),"-","△")&amp;"】")</f>
        <v>【85.2】</v>
      </c>
      <c r="BE6" s="52">
        <f>IF(BE8="-",NA(),BE8)</f>
        <v>91.2</v>
      </c>
      <c r="BF6" s="52">
        <f t="shared" ref="BF6:BN6" si="7">IF(BF8="-",NA(),BF8)</f>
        <v>92.5</v>
      </c>
      <c r="BG6" s="52">
        <f t="shared" si="7"/>
        <v>88</v>
      </c>
      <c r="BH6" s="52">
        <f t="shared" si="7"/>
        <v>88.7</v>
      </c>
      <c r="BI6" s="52">
        <f t="shared" si="7"/>
        <v>86.3</v>
      </c>
      <c r="BJ6" s="52">
        <f t="shared" si="7"/>
        <v>84.9</v>
      </c>
      <c r="BK6" s="52">
        <f t="shared" si="7"/>
        <v>86.9</v>
      </c>
      <c r="BL6" s="52">
        <f t="shared" si="7"/>
        <v>86.4</v>
      </c>
      <c r="BM6" s="52">
        <f t="shared" si="7"/>
        <v>86.7</v>
      </c>
      <c r="BN6" s="52">
        <f t="shared" si="7"/>
        <v>85</v>
      </c>
      <c r="BO6" s="52" t="str">
        <f>IF(BO8="-","【-】","【"&amp;SUBSTITUTE(TEXT(BO8,"#,##0.0"),"-","△")&amp;"】")</f>
        <v>【82.6】</v>
      </c>
      <c r="BP6" s="52">
        <f>IF(BP8="-",NA(),BP8)</f>
        <v>69.7</v>
      </c>
      <c r="BQ6" s="52">
        <f t="shared" ref="BQ6:BY6" si="8">IF(BQ8="-",NA(),BQ8)</f>
        <v>74.2</v>
      </c>
      <c r="BR6" s="52">
        <f t="shared" si="8"/>
        <v>71.7</v>
      </c>
      <c r="BS6" s="52">
        <f t="shared" si="8"/>
        <v>72.900000000000006</v>
      </c>
      <c r="BT6" s="52">
        <f t="shared" si="8"/>
        <v>73.900000000000006</v>
      </c>
      <c r="BU6" s="52">
        <f t="shared" si="8"/>
        <v>68.400000000000006</v>
      </c>
      <c r="BV6" s="52">
        <f t="shared" si="8"/>
        <v>68.2</v>
      </c>
      <c r="BW6" s="52">
        <f t="shared" si="8"/>
        <v>68.400000000000006</v>
      </c>
      <c r="BX6" s="52">
        <f t="shared" si="8"/>
        <v>70.900000000000006</v>
      </c>
      <c r="BY6" s="52">
        <f t="shared" si="8"/>
        <v>73.5</v>
      </c>
      <c r="BZ6" s="52" t="str">
        <f>IF(BZ8="-","【-】","【"&amp;SUBSTITUTE(TEXT(BZ8,"#,##0.0"),"-","△")&amp;"】")</f>
        <v>【70.7】</v>
      </c>
      <c r="CA6" s="53">
        <f>IF(CA8="-",NA(),CA8)</f>
        <v>66279</v>
      </c>
      <c r="CB6" s="53">
        <f t="shared" ref="CB6:CJ6" si="9">IF(CB8="-",NA(),CB8)</f>
        <v>67392</v>
      </c>
      <c r="CC6" s="53">
        <f t="shared" si="9"/>
        <v>68722</v>
      </c>
      <c r="CD6" s="53">
        <f t="shared" si="9"/>
        <v>71587</v>
      </c>
      <c r="CE6" s="53">
        <f t="shared" si="9"/>
        <v>71931</v>
      </c>
      <c r="CF6" s="53">
        <f t="shared" si="9"/>
        <v>63766</v>
      </c>
      <c r="CG6" s="53">
        <f t="shared" si="9"/>
        <v>66386</v>
      </c>
      <c r="CH6" s="53">
        <f t="shared" si="9"/>
        <v>69418</v>
      </c>
      <c r="CI6" s="53">
        <f t="shared" si="9"/>
        <v>70803</v>
      </c>
      <c r="CJ6" s="53">
        <f t="shared" si="9"/>
        <v>72068</v>
      </c>
      <c r="CK6" s="52" t="str">
        <f>IF(CK8="-","【-】","【"&amp;SUBSTITUTE(TEXT(CK8,"#,##0"),"-","△")&amp;"】")</f>
        <v>【63,608】</v>
      </c>
      <c r="CL6" s="53">
        <f>IF(CL8="-",NA(),CL8)</f>
        <v>30823</v>
      </c>
      <c r="CM6" s="53">
        <f t="shared" ref="CM6:CU6" si="10">IF(CM8="-",NA(),CM8)</f>
        <v>30766</v>
      </c>
      <c r="CN6" s="53">
        <f t="shared" si="10"/>
        <v>31731</v>
      </c>
      <c r="CO6" s="53">
        <f t="shared" si="10"/>
        <v>31495</v>
      </c>
      <c r="CP6" s="53">
        <f t="shared" si="10"/>
        <v>30962</v>
      </c>
      <c r="CQ6" s="53">
        <f t="shared" si="10"/>
        <v>18423</v>
      </c>
      <c r="CR6" s="53">
        <f t="shared" si="10"/>
        <v>19190</v>
      </c>
      <c r="CS6" s="53">
        <f t="shared" si="10"/>
        <v>19216</v>
      </c>
      <c r="CT6" s="53">
        <f t="shared" si="10"/>
        <v>20167</v>
      </c>
      <c r="CU6" s="53">
        <f t="shared" si="10"/>
        <v>20434</v>
      </c>
      <c r="CV6" s="52" t="str">
        <f>IF(CV8="-","【-】","【"&amp;SUBSTITUTE(TEXT(CV8,"#,##0"),"-","△")&amp;"】")</f>
        <v>【18,510】</v>
      </c>
      <c r="CW6" s="52">
        <f>IF(CW8="-",NA(),CW8)</f>
        <v>46.1</v>
      </c>
      <c r="CX6" s="52">
        <f t="shared" ref="CX6:DF6" si="11">IF(CX8="-",NA(),CX8)</f>
        <v>44.7</v>
      </c>
      <c r="CY6" s="52">
        <f t="shared" si="11"/>
        <v>46.4</v>
      </c>
      <c r="CZ6" s="52">
        <f t="shared" si="11"/>
        <v>45.7</v>
      </c>
      <c r="DA6" s="52">
        <f t="shared" si="11"/>
        <v>48.3</v>
      </c>
      <c r="DB6" s="52">
        <f t="shared" si="11"/>
        <v>56.7</v>
      </c>
      <c r="DC6" s="52">
        <f t="shared" si="11"/>
        <v>54.2</v>
      </c>
      <c r="DD6" s="52">
        <f t="shared" si="11"/>
        <v>53.9</v>
      </c>
      <c r="DE6" s="52">
        <f t="shared" si="11"/>
        <v>54.1</v>
      </c>
      <c r="DF6" s="52">
        <f t="shared" si="11"/>
        <v>56</v>
      </c>
      <c r="DG6" s="52" t="str">
        <f>IF(DG8="-","【-】","【"&amp;SUBSTITUTE(TEXT(DG8,"#,##0.0"),"-","△")&amp;"】")</f>
        <v>【57.7】</v>
      </c>
      <c r="DH6" s="52">
        <f>IF(DH8="-",NA(),DH8)</f>
        <v>43.8</v>
      </c>
      <c r="DI6" s="52">
        <f t="shared" ref="DI6:DQ6" si="12">IF(DI8="-",NA(),DI8)</f>
        <v>43.5</v>
      </c>
      <c r="DJ6" s="52">
        <f t="shared" si="12"/>
        <v>44.3</v>
      </c>
      <c r="DK6" s="52">
        <f t="shared" si="12"/>
        <v>43.7</v>
      </c>
      <c r="DL6" s="52">
        <f t="shared" si="12"/>
        <v>43.8</v>
      </c>
      <c r="DM6" s="52">
        <f t="shared" si="12"/>
        <v>26.2</v>
      </c>
      <c r="DN6" s="52">
        <f t="shared" si="12"/>
        <v>26.3</v>
      </c>
      <c r="DO6" s="52">
        <f t="shared" si="12"/>
        <v>26.3</v>
      </c>
      <c r="DP6" s="52">
        <f t="shared" si="12"/>
        <v>28</v>
      </c>
      <c r="DQ6" s="52">
        <f t="shared" si="12"/>
        <v>28.3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40.799999999999997</v>
      </c>
      <c r="DY6" s="52">
        <f t="shared" si="13"/>
        <v>40.4</v>
      </c>
      <c r="DZ6" s="52">
        <f t="shared" si="13"/>
        <v>33.799999999999997</v>
      </c>
      <c r="EA6" s="52">
        <f t="shared" si="13"/>
        <v>29.9</v>
      </c>
      <c r="EB6" s="52">
        <f t="shared" si="13"/>
        <v>30.4</v>
      </c>
      <c r="EC6" s="52" t="str">
        <f>IF(EC8="-","【-】","【"&amp;SUBSTITUTE(TEXT(EC8,"#,##0.0"),"-","△")&amp;"】")</f>
        <v>【54.3】</v>
      </c>
      <c r="ED6" s="52">
        <f>IF(ED8="-",NA(),ED8)</f>
        <v>77.2</v>
      </c>
      <c r="EE6" s="52">
        <f t="shared" ref="EE6:EM6" si="14">IF(EE8="-",NA(),EE8)</f>
        <v>72.900000000000006</v>
      </c>
      <c r="EF6" s="52">
        <f t="shared" si="14"/>
        <v>74.7</v>
      </c>
      <c r="EG6" s="52">
        <f t="shared" si="14"/>
        <v>75.5</v>
      </c>
      <c r="EH6" s="52">
        <f t="shared" si="14"/>
        <v>78.400000000000006</v>
      </c>
      <c r="EI6" s="52">
        <f t="shared" si="14"/>
        <v>56.8</v>
      </c>
      <c r="EJ6" s="52">
        <f t="shared" si="14"/>
        <v>58.5</v>
      </c>
      <c r="EK6" s="52">
        <f t="shared" si="14"/>
        <v>57.4</v>
      </c>
      <c r="EL6" s="52">
        <f t="shared" si="14"/>
        <v>57.3</v>
      </c>
      <c r="EM6" s="52">
        <f t="shared" si="14"/>
        <v>57.9</v>
      </c>
      <c r="EN6" s="52" t="str">
        <f>IF(EN8="-","【-】","【"&amp;SUBSTITUTE(TEXT(EN8,"#,##0.0"),"-","△")&amp;"】")</f>
        <v>【58.0】</v>
      </c>
      <c r="EO6" s="52">
        <f>IF(EO8="-",NA(),EO8)</f>
        <v>76.8</v>
      </c>
      <c r="EP6" s="52">
        <f t="shared" ref="EP6:EX6" si="15">IF(EP8="-",NA(),EP8)</f>
        <v>64.5</v>
      </c>
      <c r="EQ6" s="52">
        <f t="shared" si="15"/>
        <v>66.7</v>
      </c>
      <c r="ER6" s="52">
        <f t="shared" si="15"/>
        <v>70</v>
      </c>
      <c r="ES6" s="52">
        <f t="shared" si="15"/>
        <v>74.400000000000006</v>
      </c>
      <c r="ET6" s="52">
        <f t="shared" si="15"/>
        <v>69.8</v>
      </c>
      <c r="EU6" s="52">
        <f t="shared" si="15"/>
        <v>69.7</v>
      </c>
      <c r="EV6" s="52">
        <f t="shared" si="15"/>
        <v>68.8</v>
      </c>
      <c r="EW6" s="52">
        <f t="shared" si="15"/>
        <v>68.599999999999994</v>
      </c>
      <c r="EX6" s="52">
        <f t="shared" si="15"/>
        <v>69.5</v>
      </c>
      <c r="EY6" s="52" t="str">
        <f>IF(EY8="-","【-】","【"&amp;SUBSTITUTE(TEXT(EY8,"#,##0.0"),"-","△")&amp;"】")</f>
        <v>【70.8】</v>
      </c>
      <c r="EZ6" s="53">
        <f>IF(EZ8="-",NA(),EZ8)</f>
        <v>53541359</v>
      </c>
      <c r="FA6" s="53">
        <f t="shared" ref="FA6:FI6" si="16">IF(FA8="-",NA(),FA8)</f>
        <v>56215495</v>
      </c>
      <c r="FB6" s="53">
        <f t="shared" si="16"/>
        <v>57598408</v>
      </c>
      <c r="FC6" s="53">
        <f t="shared" si="16"/>
        <v>58199611</v>
      </c>
      <c r="FD6" s="53">
        <f t="shared" si="16"/>
        <v>58273854</v>
      </c>
      <c r="FE6" s="53">
        <f t="shared" si="16"/>
        <v>49637382</v>
      </c>
      <c r="FF6" s="53">
        <f t="shared" si="16"/>
        <v>50098024</v>
      </c>
      <c r="FG6" s="53">
        <f t="shared" si="16"/>
        <v>50586262</v>
      </c>
      <c r="FH6" s="53">
        <f t="shared" si="16"/>
        <v>51878916</v>
      </c>
      <c r="FI6" s="53">
        <f t="shared" si="16"/>
        <v>54395530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168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13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400床以上～500床未満</v>
      </c>
      <c r="O7" s="50" t="str">
        <f>O8</f>
        <v>自治体職員</v>
      </c>
      <c r="P7" s="50" t="str">
        <f>P8</f>
        <v>直営</v>
      </c>
      <c r="Q7" s="51">
        <f t="shared" si="17"/>
        <v>24</v>
      </c>
      <c r="R7" s="50" t="str">
        <f t="shared" si="17"/>
        <v>対象</v>
      </c>
      <c r="S7" s="50" t="str">
        <f t="shared" si="17"/>
        <v>ド 訓 ガ</v>
      </c>
      <c r="T7" s="50" t="str">
        <f t="shared" si="17"/>
        <v>救 臨 が 輪</v>
      </c>
      <c r="U7" s="51">
        <f>U8</f>
        <v>2110754</v>
      </c>
      <c r="V7" s="51">
        <f>V8</f>
        <v>31173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404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404</v>
      </c>
      <c r="AF7" s="51">
        <f t="shared" si="17"/>
        <v>395</v>
      </c>
      <c r="AG7" s="51" t="str">
        <f t="shared" si="17"/>
        <v>-</v>
      </c>
      <c r="AH7" s="51">
        <f t="shared" si="17"/>
        <v>395</v>
      </c>
      <c r="AI7" s="52">
        <f>AI8</f>
        <v>100.8</v>
      </c>
      <c r="AJ7" s="52">
        <f t="shared" ref="AJ7:AR7" si="18">AJ8</f>
        <v>102</v>
      </c>
      <c r="AK7" s="52">
        <f t="shared" si="18"/>
        <v>97.3</v>
      </c>
      <c r="AL7" s="52">
        <f t="shared" si="18"/>
        <v>98.6</v>
      </c>
      <c r="AM7" s="52">
        <f t="shared" si="18"/>
        <v>96.5</v>
      </c>
      <c r="AN7" s="52">
        <f t="shared" si="18"/>
        <v>103.9</v>
      </c>
      <c r="AO7" s="52">
        <f t="shared" si="18"/>
        <v>106.6</v>
      </c>
      <c r="AP7" s="52">
        <f t="shared" si="18"/>
        <v>103.5</v>
      </c>
      <c r="AQ7" s="52">
        <f t="shared" si="18"/>
        <v>96.8</v>
      </c>
      <c r="AR7" s="52">
        <f t="shared" si="18"/>
        <v>93.6</v>
      </c>
      <c r="AS7" s="52"/>
      <c r="AT7" s="52">
        <f>AT8</f>
        <v>92.7</v>
      </c>
      <c r="AU7" s="52">
        <f t="shared" ref="AU7:BC7" si="19">AU8</f>
        <v>94.1</v>
      </c>
      <c r="AV7" s="52">
        <f t="shared" si="19"/>
        <v>89.5</v>
      </c>
      <c r="AW7" s="52">
        <f t="shared" si="19"/>
        <v>90.2</v>
      </c>
      <c r="AX7" s="52">
        <f t="shared" si="19"/>
        <v>88</v>
      </c>
      <c r="AY7" s="52">
        <f t="shared" si="19"/>
        <v>87.5</v>
      </c>
      <c r="AZ7" s="52">
        <f t="shared" si="19"/>
        <v>89.4</v>
      </c>
      <c r="BA7" s="52">
        <f t="shared" si="19"/>
        <v>88.9</v>
      </c>
      <c r="BB7" s="52">
        <f t="shared" si="19"/>
        <v>89.2</v>
      </c>
      <c r="BC7" s="52">
        <f t="shared" si="19"/>
        <v>87.5</v>
      </c>
      <c r="BD7" s="52"/>
      <c r="BE7" s="52">
        <f>BE8</f>
        <v>91.2</v>
      </c>
      <c r="BF7" s="52">
        <f t="shared" ref="BF7:BN7" si="20">BF8</f>
        <v>92.5</v>
      </c>
      <c r="BG7" s="52">
        <f t="shared" si="20"/>
        <v>88</v>
      </c>
      <c r="BH7" s="52">
        <f t="shared" si="20"/>
        <v>88.7</v>
      </c>
      <c r="BI7" s="52">
        <f t="shared" si="20"/>
        <v>86.3</v>
      </c>
      <c r="BJ7" s="52">
        <f t="shared" si="20"/>
        <v>84.9</v>
      </c>
      <c r="BK7" s="52">
        <f t="shared" si="20"/>
        <v>86.9</v>
      </c>
      <c r="BL7" s="52">
        <f t="shared" si="20"/>
        <v>86.4</v>
      </c>
      <c r="BM7" s="52">
        <f t="shared" si="20"/>
        <v>86.7</v>
      </c>
      <c r="BN7" s="52">
        <f t="shared" si="20"/>
        <v>85</v>
      </c>
      <c r="BO7" s="52"/>
      <c r="BP7" s="52">
        <f>BP8</f>
        <v>69.7</v>
      </c>
      <c r="BQ7" s="52">
        <f t="shared" ref="BQ7:BY7" si="21">BQ8</f>
        <v>74.2</v>
      </c>
      <c r="BR7" s="52">
        <f t="shared" si="21"/>
        <v>71.7</v>
      </c>
      <c r="BS7" s="52">
        <f t="shared" si="21"/>
        <v>72.900000000000006</v>
      </c>
      <c r="BT7" s="52">
        <f t="shared" si="21"/>
        <v>73.900000000000006</v>
      </c>
      <c r="BU7" s="52">
        <f t="shared" si="21"/>
        <v>68.400000000000006</v>
      </c>
      <c r="BV7" s="52">
        <f t="shared" si="21"/>
        <v>68.2</v>
      </c>
      <c r="BW7" s="52">
        <f t="shared" si="21"/>
        <v>68.400000000000006</v>
      </c>
      <c r="BX7" s="52">
        <f t="shared" si="21"/>
        <v>70.900000000000006</v>
      </c>
      <c r="BY7" s="52">
        <f t="shared" si="21"/>
        <v>73.5</v>
      </c>
      <c r="BZ7" s="52"/>
      <c r="CA7" s="53">
        <f>CA8</f>
        <v>66279</v>
      </c>
      <c r="CB7" s="53">
        <f t="shared" ref="CB7:CJ7" si="22">CB8</f>
        <v>67392</v>
      </c>
      <c r="CC7" s="53">
        <f t="shared" si="22"/>
        <v>68722</v>
      </c>
      <c r="CD7" s="53">
        <f t="shared" si="22"/>
        <v>71587</v>
      </c>
      <c r="CE7" s="53">
        <f t="shared" si="22"/>
        <v>71931</v>
      </c>
      <c r="CF7" s="53">
        <f t="shared" si="22"/>
        <v>63766</v>
      </c>
      <c r="CG7" s="53">
        <f t="shared" si="22"/>
        <v>66386</v>
      </c>
      <c r="CH7" s="53">
        <f t="shared" si="22"/>
        <v>69418</v>
      </c>
      <c r="CI7" s="53">
        <f t="shared" si="22"/>
        <v>70803</v>
      </c>
      <c r="CJ7" s="53">
        <f t="shared" si="22"/>
        <v>72068</v>
      </c>
      <c r="CK7" s="52"/>
      <c r="CL7" s="53">
        <f>CL8</f>
        <v>30823</v>
      </c>
      <c r="CM7" s="53">
        <f t="shared" ref="CM7:CU7" si="23">CM8</f>
        <v>30766</v>
      </c>
      <c r="CN7" s="53">
        <f t="shared" si="23"/>
        <v>31731</v>
      </c>
      <c r="CO7" s="53">
        <f t="shared" si="23"/>
        <v>31495</v>
      </c>
      <c r="CP7" s="53">
        <f t="shared" si="23"/>
        <v>30962</v>
      </c>
      <c r="CQ7" s="53">
        <f t="shared" si="23"/>
        <v>18423</v>
      </c>
      <c r="CR7" s="53">
        <f t="shared" si="23"/>
        <v>19190</v>
      </c>
      <c r="CS7" s="53">
        <f t="shared" si="23"/>
        <v>19216</v>
      </c>
      <c r="CT7" s="53">
        <f t="shared" si="23"/>
        <v>20167</v>
      </c>
      <c r="CU7" s="53">
        <f t="shared" si="23"/>
        <v>20434</v>
      </c>
      <c r="CV7" s="52"/>
      <c r="CW7" s="52">
        <f>CW8</f>
        <v>46.1</v>
      </c>
      <c r="CX7" s="52">
        <f t="shared" ref="CX7:DF7" si="24">CX8</f>
        <v>44.7</v>
      </c>
      <c r="CY7" s="52">
        <f t="shared" si="24"/>
        <v>46.4</v>
      </c>
      <c r="CZ7" s="52">
        <f t="shared" si="24"/>
        <v>45.7</v>
      </c>
      <c r="DA7" s="52">
        <f t="shared" si="24"/>
        <v>48.3</v>
      </c>
      <c r="DB7" s="52">
        <f t="shared" si="24"/>
        <v>56.7</v>
      </c>
      <c r="DC7" s="52">
        <f t="shared" si="24"/>
        <v>54.2</v>
      </c>
      <c r="DD7" s="52">
        <f t="shared" si="24"/>
        <v>53.9</v>
      </c>
      <c r="DE7" s="52">
        <f t="shared" si="24"/>
        <v>54.1</v>
      </c>
      <c r="DF7" s="52">
        <f t="shared" si="24"/>
        <v>56</v>
      </c>
      <c r="DG7" s="52"/>
      <c r="DH7" s="52">
        <f>DH8</f>
        <v>43.8</v>
      </c>
      <c r="DI7" s="52">
        <f t="shared" ref="DI7:DQ7" si="25">DI8</f>
        <v>43.5</v>
      </c>
      <c r="DJ7" s="52">
        <f t="shared" si="25"/>
        <v>44.3</v>
      </c>
      <c r="DK7" s="52">
        <f t="shared" si="25"/>
        <v>43.7</v>
      </c>
      <c r="DL7" s="52">
        <f t="shared" si="25"/>
        <v>43.8</v>
      </c>
      <c r="DM7" s="52">
        <f t="shared" si="25"/>
        <v>26.2</v>
      </c>
      <c r="DN7" s="52">
        <f t="shared" si="25"/>
        <v>26.3</v>
      </c>
      <c r="DO7" s="52">
        <f t="shared" si="25"/>
        <v>26.3</v>
      </c>
      <c r="DP7" s="52">
        <f t="shared" si="25"/>
        <v>28</v>
      </c>
      <c r="DQ7" s="52">
        <f t="shared" si="25"/>
        <v>28.3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40.799999999999997</v>
      </c>
      <c r="DY7" s="52">
        <f t="shared" si="26"/>
        <v>40.4</v>
      </c>
      <c r="DZ7" s="52">
        <f t="shared" si="26"/>
        <v>33.799999999999997</v>
      </c>
      <c r="EA7" s="52">
        <f t="shared" si="26"/>
        <v>29.9</v>
      </c>
      <c r="EB7" s="52">
        <f t="shared" si="26"/>
        <v>30.4</v>
      </c>
      <c r="EC7" s="52"/>
      <c r="ED7" s="52">
        <f>ED8</f>
        <v>77.2</v>
      </c>
      <c r="EE7" s="52">
        <f t="shared" ref="EE7:EM7" si="27">EE8</f>
        <v>72.900000000000006</v>
      </c>
      <c r="EF7" s="52">
        <f t="shared" si="27"/>
        <v>74.7</v>
      </c>
      <c r="EG7" s="52">
        <f t="shared" si="27"/>
        <v>75.5</v>
      </c>
      <c r="EH7" s="52">
        <f t="shared" si="27"/>
        <v>78.400000000000006</v>
      </c>
      <c r="EI7" s="52">
        <f t="shared" si="27"/>
        <v>56.8</v>
      </c>
      <c r="EJ7" s="52">
        <f t="shared" si="27"/>
        <v>58.5</v>
      </c>
      <c r="EK7" s="52">
        <f t="shared" si="27"/>
        <v>57.4</v>
      </c>
      <c r="EL7" s="52">
        <f t="shared" si="27"/>
        <v>57.3</v>
      </c>
      <c r="EM7" s="52">
        <f t="shared" si="27"/>
        <v>57.9</v>
      </c>
      <c r="EN7" s="52"/>
      <c r="EO7" s="52">
        <f>EO8</f>
        <v>76.8</v>
      </c>
      <c r="EP7" s="52">
        <f t="shared" ref="EP7:EX7" si="28">EP8</f>
        <v>64.5</v>
      </c>
      <c r="EQ7" s="52">
        <f t="shared" si="28"/>
        <v>66.7</v>
      </c>
      <c r="ER7" s="52">
        <f t="shared" si="28"/>
        <v>70</v>
      </c>
      <c r="ES7" s="52">
        <f t="shared" si="28"/>
        <v>74.400000000000006</v>
      </c>
      <c r="ET7" s="52">
        <f t="shared" si="28"/>
        <v>69.8</v>
      </c>
      <c r="EU7" s="52">
        <f t="shared" si="28"/>
        <v>69.7</v>
      </c>
      <c r="EV7" s="52">
        <f t="shared" si="28"/>
        <v>68.8</v>
      </c>
      <c r="EW7" s="52">
        <f t="shared" si="28"/>
        <v>68.599999999999994</v>
      </c>
      <c r="EX7" s="52">
        <f t="shared" si="28"/>
        <v>69.5</v>
      </c>
      <c r="EY7" s="52"/>
      <c r="EZ7" s="53">
        <f>EZ8</f>
        <v>53541359</v>
      </c>
      <c r="FA7" s="53">
        <f t="shared" ref="FA7:FI7" si="29">FA8</f>
        <v>56215495</v>
      </c>
      <c r="FB7" s="53">
        <f t="shared" si="29"/>
        <v>57598408</v>
      </c>
      <c r="FC7" s="53">
        <f t="shared" si="29"/>
        <v>58199611</v>
      </c>
      <c r="FD7" s="53">
        <f t="shared" si="29"/>
        <v>58273854</v>
      </c>
      <c r="FE7" s="53">
        <f t="shared" si="29"/>
        <v>49637382</v>
      </c>
      <c r="FF7" s="53">
        <f t="shared" si="29"/>
        <v>50098024</v>
      </c>
      <c r="FG7" s="53">
        <f t="shared" si="29"/>
        <v>50586262</v>
      </c>
      <c r="FH7" s="53">
        <f t="shared" si="29"/>
        <v>51878916</v>
      </c>
      <c r="FI7" s="53">
        <f t="shared" si="29"/>
        <v>54395530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13</v>
      </c>
      <c r="H8" s="55" t="s">
        <v>169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24</v>
      </c>
      <c r="R8" s="55" t="s">
        <v>177</v>
      </c>
      <c r="S8" s="55" t="s">
        <v>178</v>
      </c>
      <c r="T8" s="55" t="s">
        <v>179</v>
      </c>
      <c r="U8" s="56">
        <v>2110754</v>
      </c>
      <c r="V8" s="56">
        <v>31173</v>
      </c>
      <c r="W8" s="55" t="s">
        <v>180</v>
      </c>
      <c r="X8" s="55" t="s">
        <v>180</v>
      </c>
      <c r="Y8" s="57" t="s">
        <v>181</v>
      </c>
      <c r="Z8" s="56">
        <v>404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404</v>
      </c>
      <c r="AF8" s="56">
        <v>395</v>
      </c>
      <c r="AG8" s="56" t="s">
        <v>40</v>
      </c>
      <c r="AH8" s="56">
        <v>395</v>
      </c>
      <c r="AI8" s="58">
        <v>100.8</v>
      </c>
      <c r="AJ8" s="58">
        <v>102</v>
      </c>
      <c r="AK8" s="58">
        <v>97.3</v>
      </c>
      <c r="AL8" s="58">
        <v>98.6</v>
      </c>
      <c r="AM8" s="58">
        <v>96.5</v>
      </c>
      <c r="AN8" s="58">
        <v>103.9</v>
      </c>
      <c r="AO8" s="58">
        <v>106.6</v>
      </c>
      <c r="AP8" s="58">
        <v>103.5</v>
      </c>
      <c r="AQ8" s="58">
        <v>96.8</v>
      </c>
      <c r="AR8" s="58">
        <v>93.6</v>
      </c>
      <c r="AS8" s="58">
        <v>93.7</v>
      </c>
      <c r="AT8" s="58">
        <v>92.7</v>
      </c>
      <c r="AU8" s="58">
        <v>94.1</v>
      </c>
      <c r="AV8" s="58">
        <v>89.5</v>
      </c>
      <c r="AW8" s="58">
        <v>90.2</v>
      </c>
      <c r="AX8" s="58">
        <v>88</v>
      </c>
      <c r="AY8" s="58">
        <v>87.5</v>
      </c>
      <c r="AZ8" s="58">
        <v>89.4</v>
      </c>
      <c r="BA8" s="58">
        <v>88.9</v>
      </c>
      <c r="BB8" s="58">
        <v>89.2</v>
      </c>
      <c r="BC8" s="58">
        <v>87.5</v>
      </c>
      <c r="BD8" s="58">
        <v>85.2</v>
      </c>
      <c r="BE8" s="59">
        <v>91.2</v>
      </c>
      <c r="BF8" s="59">
        <v>92.5</v>
      </c>
      <c r="BG8" s="59">
        <v>88</v>
      </c>
      <c r="BH8" s="59">
        <v>88.7</v>
      </c>
      <c r="BI8" s="59">
        <v>86.3</v>
      </c>
      <c r="BJ8" s="59">
        <v>84.9</v>
      </c>
      <c r="BK8" s="59">
        <v>86.9</v>
      </c>
      <c r="BL8" s="59">
        <v>86.4</v>
      </c>
      <c r="BM8" s="59">
        <v>86.7</v>
      </c>
      <c r="BN8" s="59">
        <v>85</v>
      </c>
      <c r="BO8" s="59">
        <v>82.6</v>
      </c>
      <c r="BP8" s="58">
        <v>69.7</v>
      </c>
      <c r="BQ8" s="58">
        <v>74.2</v>
      </c>
      <c r="BR8" s="58">
        <v>71.7</v>
      </c>
      <c r="BS8" s="58">
        <v>72.900000000000006</v>
      </c>
      <c r="BT8" s="58">
        <v>73.900000000000006</v>
      </c>
      <c r="BU8" s="58">
        <v>68.400000000000006</v>
      </c>
      <c r="BV8" s="58">
        <v>68.2</v>
      </c>
      <c r="BW8" s="58">
        <v>68.400000000000006</v>
      </c>
      <c r="BX8" s="58">
        <v>70.900000000000006</v>
      </c>
      <c r="BY8" s="58">
        <v>73.5</v>
      </c>
      <c r="BZ8" s="58">
        <v>70.7</v>
      </c>
      <c r="CA8" s="59">
        <v>66279</v>
      </c>
      <c r="CB8" s="59">
        <v>67392</v>
      </c>
      <c r="CC8" s="59">
        <v>68722</v>
      </c>
      <c r="CD8" s="59">
        <v>71587</v>
      </c>
      <c r="CE8" s="59">
        <v>71931</v>
      </c>
      <c r="CF8" s="59">
        <v>63766</v>
      </c>
      <c r="CG8" s="59">
        <v>66386</v>
      </c>
      <c r="CH8" s="59">
        <v>69418</v>
      </c>
      <c r="CI8" s="59">
        <v>70803</v>
      </c>
      <c r="CJ8" s="59">
        <v>72068</v>
      </c>
      <c r="CK8" s="58">
        <v>63608</v>
      </c>
      <c r="CL8" s="59">
        <v>30823</v>
      </c>
      <c r="CM8" s="59">
        <v>30766</v>
      </c>
      <c r="CN8" s="59">
        <v>31731</v>
      </c>
      <c r="CO8" s="59">
        <v>31495</v>
      </c>
      <c r="CP8" s="59">
        <v>30962</v>
      </c>
      <c r="CQ8" s="59">
        <v>18423</v>
      </c>
      <c r="CR8" s="59">
        <v>19190</v>
      </c>
      <c r="CS8" s="59">
        <v>19216</v>
      </c>
      <c r="CT8" s="59">
        <v>20167</v>
      </c>
      <c r="CU8" s="59">
        <v>20434</v>
      </c>
      <c r="CV8" s="58">
        <v>18510</v>
      </c>
      <c r="CW8" s="59">
        <v>46.1</v>
      </c>
      <c r="CX8" s="59">
        <v>44.7</v>
      </c>
      <c r="CY8" s="59">
        <v>46.4</v>
      </c>
      <c r="CZ8" s="59">
        <v>45.7</v>
      </c>
      <c r="DA8" s="59">
        <v>48.3</v>
      </c>
      <c r="DB8" s="59">
        <v>56.7</v>
      </c>
      <c r="DC8" s="59">
        <v>54.2</v>
      </c>
      <c r="DD8" s="59">
        <v>53.9</v>
      </c>
      <c r="DE8" s="59">
        <v>54.1</v>
      </c>
      <c r="DF8" s="59">
        <v>56</v>
      </c>
      <c r="DG8" s="59">
        <v>57.7</v>
      </c>
      <c r="DH8" s="59">
        <v>43.8</v>
      </c>
      <c r="DI8" s="59">
        <v>43.5</v>
      </c>
      <c r="DJ8" s="59">
        <v>44.3</v>
      </c>
      <c r="DK8" s="59">
        <v>43.7</v>
      </c>
      <c r="DL8" s="59">
        <v>43.8</v>
      </c>
      <c r="DM8" s="59">
        <v>26.2</v>
      </c>
      <c r="DN8" s="59">
        <v>26.3</v>
      </c>
      <c r="DO8" s="59">
        <v>26.3</v>
      </c>
      <c r="DP8" s="59">
        <v>28</v>
      </c>
      <c r="DQ8" s="59">
        <v>28.3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40.799999999999997</v>
      </c>
      <c r="DY8" s="59">
        <v>40.4</v>
      </c>
      <c r="DZ8" s="59">
        <v>33.799999999999997</v>
      </c>
      <c r="EA8" s="59">
        <v>29.9</v>
      </c>
      <c r="EB8" s="59">
        <v>30.4</v>
      </c>
      <c r="EC8" s="59">
        <v>54.3</v>
      </c>
      <c r="ED8" s="58">
        <v>77.2</v>
      </c>
      <c r="EE8" s="58">
        <v>72.900000000000006</v>
      </c>
      <c r="EF8" s="58">
        <v>74.7</v>
      </c>
      <c r="EG8" s="58">
        <v>75.5</v>
      </c>
      <c r="EH8" s="58">
        <v>78.400000000000006</v>
      </c>
      <c r="EI8" s="58">
        <v>56.8</v>
      </c>
      <c r="EJ8" s="58">
        <v>58.5</v>
      </c>
      <c r="EK8" s="58">
        <v>57.4</v>
      </c>
      <c r="EL8" s="58">
        <v>57.3</v>
      </c>
      <c r="EM8" s="58">
        <v>57.9</v>
      </c>
      <c r="EN8" s="58">
        <v>58</v>
      </c>
      <c r="EO8" s="58">
        <v>76.8</v>
      </c>
      <c r="EP8" s="58">
        <v>64.5</v>
      </c>
      <c r="EQ8" s="58">
        <v>66.7</v>
      </c>
      <c r="ER8" s="58">
        <v>70</v>
      </c>
      <c r="ES8" s="58">
        <v>74.400000000000006</v>
      </c>
      <c r="ET8" s="58">
        <v>69.8</v>
      </c>
      <c r="EU8" s="58">
        <v>69.7</v>
      </c>
      <c r="EV8" s="58">
        <v>68.8</v>
      </c>
      <c r="EW8" s="58">
        <v>68.599999999999994</v>
      </c>
      <c r="EX8" s="58">
        <v>69.5</v>
      </c>
      <c r="EY8" s="58">
        <v>70.8</v>
      </c>
      <c r="EZ8" s="59">
        <v>53541359</v>
      </c>
      <c r="FA8" s="59">
        <v>56215495</v>
      </c>
      <c r="FB8" s="59">
        <v>57598408</v>
      </c>
      <c r="FC8" s="59">
        <v>58199611</v>
      </c>
      <c r="FD8" s="59">
        <v>58273854</v>
      </c>
      <c r="FE8" s="59">
        <v>49637382</v>
      </c>
      <c r="FF8" s="59">
        <v>50098024</v>
      </c>
      <c r="FG8" s="59">
        <v>50586262</v>
      </c>
      <c r="FH8" s="59">
        <v>51878916</v>
      </c>
      <c r="FI8" s="59">
        <v>54395530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182</v>
      </c>
      <c r="C10" s="62" t="s">
        <v>183</v>
      </c>
      <c r="D10" s="62" t="s">
        <v>184</v>
      </c>
      <c r="E10" s="62" t="s">
        <v>185</v>
      </c>
      <c r="F10" s="62" t="s">
        <v>186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B4427F8-313E-4945-8CC2-A0E6A8EDB442}"/>
</file>

<file path=customXml/itemProps2.xml><?xml version="1.0" encoding="utf-8"?>
<ds:datastoreItem xmlns:ds="http://schemas.openxmlformats.org/officeDocument/2006/customXml" ds:itemID="{F5A4F2BB-4ED6-4321-984F-6C822EAD9288}"/>
</file>

<file path=customXml/itemProps3.xml><?xml version="1.0" encoding="utf-8"?>
<ds:datastoreItem xmlns:ds="http://schemas.openxmlformats.org/officeDocument/2006/customXml" ds:itemID="{6069BF65-DD59-43D3-AD28-3611A48E0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