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:\経営係\経営比較分析表\R7作業\"/>
    </mc:Choice>
  </mc:AlternateContent>
  <xr:revisionPtr revIDLastSave="0" documentId="13_ncr:1_{6F7FE297-2302-40AE-81EC-1AA5089E9CB0}" xr6:coauthVersionLast="47" xr6:coauthVersionMax="47" xr10:uidLastSave="{00000000-0000-0000-0000-000000000000}"/>
  <workbookProtection workbookAlgorithmName="SHA-512" workbookHashValue="jqi5suQNvzhbpH6xCHv2umwKEaGCuF98ZZCQ6FVm6kQzBYIVlM708N071lKHUnd9UKo9dG084UzOlu8/cFnW2g==" workbookSaltValue="xr8xsyE3Lko85PAroLbngQ==" workbookSpinCount="100000" lockStructure="1"/>
  <bookViews>
    <workbookView xWindow="-120" yWindow="-120" windowWidth="29040" windowHeight="15720" xr2:uid="{00000000-000D-0000-FFFF-FFFF00000000}"/>
  </bookViews>
  <sheets>
    <sheet name="法適用_水道事業" sheetId="4" r:id="rId1"/>
    <sheet name="データ" sheetId="5" state="hidden" r:id="rId2"/>
  </sheet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N85" i="4" s="1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P10" i="4" s="1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M85" i="4"/>
  <c r="L85" i="4"/>
  <c r="J85" i="4"/>
  <c r="I85" i="4"/>
  <c r="H85" i="4"/>
  <c r="F85" i="4"/>
  <c r="E85" i="4"/>
  <c r="BB10" i="4"/>
  <c r="AT10" i="4"/>
  <c r="AL10" i="4"/>
  <c r="W10" i="4"/>
  <c r="I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<sst xmlns="http://schemas.openxmlformats.org/spreadsheetml/2006/main" count="228" uniqueCount="111">
  <si>
    <t>経営比較分析表（令和6年度決算）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</si>
  <si>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</si>
  <si>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</si>
  <si>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</si>
  <si>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</si>
  <si>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</si>
  <si>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</si>
  <si>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</si>
  <si>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</si>
  <si>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</si>
  <si>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</si>
  <si>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</si>
  <si>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</si>
  <si>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</si>
  <si>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</si>
  <si>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</si>
  <si>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</si>
  <si>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</si>
  <si>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</si>
  <si>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</si>
  <si>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</si>
  <si>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</si>
  <si>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</si>
  <si>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</si>
  <si>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</si>
  <si>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</si>
  <si>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</si>
  <si>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</si>
  <si>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</si>
  <si>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</si>
  <si>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</si>
  <si>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</si>
  <si>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</si>
  <si>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</si>
  <si>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</si>
  <si>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</si>
  <si>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</si>
  <si>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</si>
  <si>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</si>
  <si>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</si>
  <si>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</si>
  <si>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</si>
  <si>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</si>
  <si>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</si>
  <si>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</si>
  <si>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</si>
  <si>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</si>
  <si>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</si>
  <si>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</si>
  <si>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</si>
  <si>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</si>
  <si>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</si>
  <si>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</si>
  <si>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</si>
  <si>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</si>
  <si>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</si>
  <si>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</si>
  <si>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</si>
  <si>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</si>
  <si>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</si>
  <si>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</si>
  <si>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</si>
  <si>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</si>
  <si>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</si>
  <si>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</si>
  <si>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</si>
  <si>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</si>
  <si>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</si>
  <si>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</si>
  <si>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</si>
  <si>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</si>
  <si>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</si>
  <si>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</si>
  <si>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</si>
  <si>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</si>
  <si>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</si>
  <si>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</si>
  <si>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</si>
  <si>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</si>
  <si>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</si>
  <si>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</si>
  <si>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</si>
  <si>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</si>
  <si>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</si>
  <si>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</si>
  <si>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</si>
  <si>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</si>
  <si>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</si>
  <si>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</si>
  <si>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</si>
  <si>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</si>
  <si>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</si>
  <si>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富山県</t>
  </si>
  <si>
    <t>法適用</t>
  </si>
  <si>
    <t>水道事業</t>
  </si>
  <si>
    <t>用水供給事業</t>
  </si>
  <si>
    <t>B</t>
  </si>
  <si>
    <t>自治体職員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</si>
  <si>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</si>
  <si>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</si>
  <si>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</si>
  <si>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</si>
  <si>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</si>
  <si>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</si>
  <si>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</si>
  <si>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</si>
  <si>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</si>
  <si>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</si>
  <si>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r>
      <t>①</t>
    </r>
    <r>
      <rPr>
        <b/>
        <sz val="11"/>
        <color theme="1"/>
        <rFont val="ＭＳ ゴシック"/>
        <family val="3"/>
        <charset val="128"/>
      </rPr>
      <t>有形固定資産原価償却率</t>
    </r>
    <r>
      <rPr>
        <sz val="11"/>
        <color theme="1"/>
        <rFont val="ＭＳ ゴシック"/>
        <family val="3"/>
        <charset val="128"/>
      </rPr>
      <t xml:space="preserve">
　過去５年において類似団体の平均を上回っており、
　計画的な施設・設備の更新が課題である。
②</t>
    </r>
    <r>
      <rPr>
        <b/>
        <sz val="11"/>
        <color theme="1"/>
        <rFont val="ＭＳ ゴシック"/>
        <family val="3"/>
        <charset val="128"/>
      </rPr>
      <t>管路経年化率</t>
    </r>
    <r>
      <rPr>
        <sz val="11"/>
        <color theme="1"/>
        <rFont val="ＭＳ ゴシック"/>
        <family val="3"/>
        <charset val="128"/>
      </rPr>
      <t xml:space="preserve">
　過去５年において類似団体の平均を上回っており、
　管路の老朽化が課題である。
③</t>
    </r>
    <r>
      <rPr>
        <b/>
        <sz val="11"/>
        <color theme="1"/>
        <rFont val="ＭＳ ゴシック"/>
        <family val="3"/>
        <charset val="128"/>
      </rPr>
      <t>管路更新率</t>
    </r>
    <r>
      <rPr>
        <sz val="11"/>
        <color theme="1"/>
        <rFont val="ＭＳ ゴシック"/>
        <family val="3"/>
        <charset val="128"/>
      </rPr>
      <t xml:space="preserve">
　過去５年において０％であるが、平成27年度より
　管路更新工事に着手しており、今後、供用開始
　予定である。</t>
    </r>
    <rPh sb="1" eb="3">
      <t>ユウケイ</t>
    </rPh>
    <rPh sb="3" eb="7">
      <t>コテイシサン</t>
    </rPh>
    <rPh sb="7" eb="9">
      <t>ゲンカ</t>
    </rPh>
    <rPh sb="9" eb="11">
      <t>ショウキャク</t>
    </rPh>
    <rPh sb="11" eb="12">
      <t>リツ</t>
    </rPh>
    <rPh sb="14" eb="16">
      <t>カコ</t>
    </rPh>
    <rPh sb="17" eb="18">
      <t>ネン</t>
    </rPh>
    <rPh sb="22" eb="26">
      <t>ルイジダンタイ</t>
    </rPh>
    <rPh sb="27" eb="29">
      <t>ヘイキン</t>
    </rPh>
    <rPh sb="30" eb="32">
      <t>ウワマワ</t>
    </rPh>
    <rPh sb="39" eb="42">
      <t>ケイカクテキ</t>
    </rPh>
    <rPh sb="43" eb="45">
      <t>シセツ</t>
    </rPh>
    <rPh sb="46" eb="48">
      <t>セツビ</t>
    </rPh>
    <rPh sb="60" eb="66">
      <t>カンロケイネンカリツ</t>
    </rPh>
    <rPh sb="68" eb="70">
      <t>カコ</t>
    </rPh>
    <rPh sb="71" eb="72">
      <t>ネン</t>
    </rPh>
    <rPh sb="76" eb="80">
      <t>ルイジダンタイ</t>
    </rPh>
    <rPh sb="81" eb="83">
      <t>ヘイキン</t>
    </rPh>
    <rPh sb="84" eb="86">
      <t>ウワマワ</t>
    </rPh>
    <rPh sb="93" eb="95">
      <t>カンロ</t>
    </rPh>
    <rPh sb="96" eb="99">
      <t>ロウキュウカ</t>
    </rPh>
    <rPh sb="100" eb="102">
      <t>カダイ</t>
    </rPh>
    <rPh sb="109" eb="111">
      <t>カンロ</t>
    </rPh>
    <rPh sb="111" eb="114">
      <t>コウシンリツ</t>
    </rPh>
    <rPh sb="116" eb="118">
      <t>カコ</t>
    </rPh>
    <rPh sb="119" eb="120">
      <t>ネン</t>
    </rPh>
    <rPh sb="131" eb="133">
      <t>ヘイセイ</t>
    </rPh>
    <rPh sb="135" eb="137">
      <t>ネンド</t>
    </rPh>
    <rPh sb="148" eb="150">
      <t>チャクシュ</t>
    </rPh>
    <rPh sb="155" eb="157">
      <t>コンゴ</t>
    </rPh>
    <rPh sb="158" eb="159">
      <t>トモ</t>
    </rPh>
    <rPh sb="159" eb="160">
      <t>ヨウ</t>
    </rPh>
    <phoneticPr fontId="4"/>
  </si>
  <si>
    <t>　過去５年間の経常収支は、安定的に推移しており、経営状況は概ね良好である。
　今後、人口減少に伴い水需要が低下する中で、施設の耐震化・老朽化対策のために長期的な投資が必要となる。そのため、更新需要の平準化を図り、計画的に更新していくこととしている。
　</t>
    <rPh sb="1" eb="3">
      <t>カコ</t>
    </rPh>
    <rPh sb="4" eb="6">
      <t>ネンカン</t>
    </rPh>
    <rPh sb="7" eb="11">
      <t>ケイジョウシュウシ</t>
    </rPh>
    <rPh sb="13" eb="16">
      <t>アンテイテキ</t>
    </rPh>
    <rPh sb="17" eb="19">
      <t>スイイ</t>
    </rPh>
    <rPh sb="24" eb="28">
      <t>ケイエイジョウキョウ</t>
    </rPh>
    <rPh sb="29" eb="30">
      <t>オオム</t>
    </rPh>
    <rPh sb="31" eb="33">
      <t>リョウコウ</t>
    </rPh>
    <rPh sb="39" eb="41">
      <t>コンゴ</t>
    </rPh>
    <rPh sb="42" eb="46">
      <t>ジンコウゲンショウ</t>
    </rPh>
    <rPh sb="47" eb="48">
      <t>トモナ</t>
    </rPh>
    <rPh sb="49" eb="50">
      <t>ミズ</t>
    </rPh>
    <rPh sb="50" eb="52">
      <t>ジュヨウ</t>
    </rPh>
    <rPh sb="53" eb="55">
      <t>テイカ</t>
    </rPh>
    <rPh sb="57" eb="58">
      <t>ナカ</t>
    </rPh>
    <rPh sb="60" eb="62">
      <t>シセツ</t>
    </rPh>
    <rPh sb="63" eb="66">
      <t>タイシンカ</t>
    </rPh>
    <rPh sb="67" eb="72">
      <t>ロウキュウカタイサク</t>
    </rPh>
    <rPh sb="76" eb="79">
      <t>チョウキテキ</t>
    </rPh>
    <rPh sb="80" eb="82">
      <t>トウシ</t>
    </rPh>
    <rPh sb="83" eb="85">
      <t>ヒツヨウ</t>
    </rPh>
    <rPh sb="94" eb="96">
      <t>コウシン</t>
    </rPh>
    <rPh sb="96" eb="98">
      <t>ジュヨウ</t>
    </rPh>
    <rPh sb="99" eb="102">
      <t>ヘイジュンカ</t>
    </rPh>
    <rPh sb="103" eb="104">
      <t>ハカ</t>
    </rPh>
    <rPh sb="106" eb="109">
      <t>ケイカクテキ</t>
    </rPh>
    <rPh sb="110" eb="112">
      <t>コウシン</t>
    </rPh>
    <phoneticPr fontId="4"/>
  </si>
  <si>
    <r>
      <t>①</t>
    </r>
    <r>
      <rPr>
        <b/>
        <sz val="11"/>
        <color theme="1"/>
        <rFont val="ＭＳ ゴシック"/>
        <family val="3"/>
        <charset val="128"/>
      </rPr>
      <t>経常収支比率</t>
    </r>
    <r>
      <rPr>
        <sz val="11"/>
        <color theme="1"/>
        <rFont val="ＭＳ ゴシック"/>
        <family val="3"/>
        <charset val="128"/>
      </rPr>
      <t xml:space="preserve">
　過去５年において100％を超えており、経営の
　健全性は確保されている。
②</t>
    </r>
    <r>
      <rPr>
        <b/>
        <sz val="11"/>
        <color theme="1"/>
        <rFont val="ＭＳ ゴシック"/>
        <family val="3"/>
        <charset val="128"/>
      </rPr>
      <t>累積欠損比率</t>
    </r>
    <r>
      <rPr>
        <sz val="11"/>
        <color theme="1"/>
        <rFont val="ＭＳ ゴシック"/>
        <family val="3"/>
        <charset val="128"/>
      </rPr>
      <t xml:space="preserve">
　累積欠損金はなく、経営の健全性は確保されて
　いる。
③</t>
    </r>
    <r>
      <rPr>
        <b/>
        <sz val="11"/>
        <color theme="1"/>
        <rFont val="ＭＳ ゴシック"/>
        <family val="3"/>
        <charset val="128"/>
      </rPr>
      <t>流動比率</t>
    </r>
    <r>
      <rPr>
        <sz val="11"/>
        <color theme="1"/>
        <rFont val="ＭＳ ゴシック"/>
        <family val="3"/>
        <charset val="128"/>
      </rPr>
      <t xml:space="preserve">
　過去５年において100％を超えており、短期的な
　債務の支払能力は確保されている。
④</t>
    </r>
    <r>
      <rPr>
        <b/>
        <sz val="11"/>
        <color theme="1"/>
        <rFont val="ＭＳ ゴシック"/>
        <family val="3"/>
        <charset val="128"/>
      </rPr>
      <t xml:space="preserve">企業債残高対給水収益比率
</t>
    </r>
    <r>
      <rPr>
        <sz val="11"/>
        <color theme="1"/>
        <rFont val="ＭＳ ゴシック"/>
        <family val="3"/>
        <charset val="128"/>
      </rPr>
      <t>　給水収益の減少及び管路更新工事の着手に伴い、
　令和４年度より類似団体の平均を上回っている。
⑤</t>
    </r>
    <r>
      <rPr>
        <b/>
        <sz val="11"/>
        <color theme="1"/>
        <rFont val="ＭＳ ゴシック"/>
        <family val="3"/>
        <charset val="128"/>
      </rPr>
      <t xml:space="preserve">料金回収率
</t>
    </r>
    <r>
      <rPr>
        <sz val="11"/>
        <color theme="1"/>
        <rFont val="ＭＳ ゴシック"/>
        <family val="3"/>
        <charset val="128"/>
      </rPr>
      <t>　令和４年度より類似団体の平均を下回っている
　が、継続して100％を上回っており、給水原価が
　給水収益で賄われている状況にある。
⑥</t>
    </r>
    <r>
      <rPr>
        <b/>
        <sz val="11"/>
        <color theme="1"/>
        <rFont val="ＭＳ ゴシック"/>
        <family val="3"/>
        <charset val="128"/>
      </rPr>
      <t>給水原価</t>
    </r>
    <r>
      <rPr>
        <sz val="11"/>
        <color theme="1"/>
        <rFont val="ＭＳ ゴシック"/>
        <family val="3"/>
        <charset val="128"/>
      </rPr>
      <t xml:space="preserve">
　類似団体の平均を大きく下回っているが、今後とも
　維持管理費の低減に努め、効率的な経営を行う。
⑦</t>
    </r>
    <r>
      <rPr>
        <b/>
        <sz val="11"/>
        <color theme="1"/>
        <rFont val="ＭＳ ゴシック"/>
        <family val="3"/>
        <charset val="128"/>
      </rPr>
      <t>施設利用率</t>
    </r>
    <r>
      <rPr>
        <sz val="11"/>
        <color theme="1"/>
        <rFont val="ＭＳ ゴシック"/>
        <family val="3"/>
        <charset val="128"/>
      </rPr>
      <t xml:space="preserve">
　60％以上と一定水準を維持しているが、将来の
  水需要の把握と給水能力の適正化に努める必要
  がある。
⑧</t>
    </r>
    <r>
      <rPr>
        <b/>
        <sz val="11"/>
        <color theme="1"/>
        <rFont val="ＭＳ ゴシック"/>
        <family val="3"/>
        <charset val="128"/>
      </rPr>
      <t>有収率</t>
    </r>
    <r>
      <rPr>
        <sz val="11"/>
        <color theme="1"/>
        <rFont val="ＭＳ ゴシック"/>
        <family val="3"/>
        <charset val="128"/>
      </rPr>
      <t xml:space="preserve">
　過去５年において100％を維持しており、施設を
　効率的に活用している。</t>
    </r>
    <rPh sb="1" eb="3">
      <t>ケイジョウ</t>
    </rPh>
    <rPh sb="3" eb="5">
      <t>シュウシ</t>
    </rPh>
    <rPh sb="5" eb="7">
      <t>ヒリツ</t>
    </rPh>
    <rPh sb="9" eb="11">
      <t>カコ</t>
    </rPh>
    <rPh sb="22" eb="23">
      <t>コ</t>
    </rPh>
    <rPh sb="28" eb="30">
      <t>ケイエイ</t>
    </rPh>
    <rPh sb="33" eb="36">
      <t>ケンゼンセイ</t>
    </rPh>
    <rPh sb="37" eb="39">
      <t>カクホ</t>
    </rPh>
    <rPh sb="48" eb="50">
      <t>ルイセキ</t>
    </rPh>
    <rPh sb="50" eb="52">
      <t>ケッソン</t>
    </rPh>
    <rPh sb="52" eb="54">
      <t>ヒリツ</t>
    </rPh>
    <rPh sb="84" eb="86">
      <t>リュウドウ</t>
    </rPh>
    <rPh sb="86" eb="88">
      <t>ヒリツ</t>
    </rPh>
    <rPh sb="90" eb="92">
      <t>カコ</t>
    </rPh>
    <rPh sb="102" eb="103">
      <t>コ</t>
    </rPh>
    <rPh sb="109" eb="112">
      <t>タンキテキ</t>
    </rPh>
    <rPh sb="115" eb="117">
      <t>サイム</t>
    </rPh>
    <rPh sb="118" eb="120">
      <t>シハライ</t>
    </rPh>
    <rPh sb="120" eb="122">
      <t>ノウリョク</t>
    </rPh>
    <rPh sb="123" eb="125">
      <t>カクホ</t>
    </rPh>
    <rPh sb="133" eb="135">
      <t>キギョウ</t>
    </rPh>
    <rPh sb="135" eb="136">
      <t>サイ</t>
    </rPh>
    <rPh sb="136" eb="138">
      <t>ザンダカ</t>
    </rPh>
    <rPh sb="138" eb="139">
      <t>タイ</t>
    </rPh>
    <rPh sb="139" eb="141">
      <t>キュウスイ</t>
    </rPh>
    <rPh sb="141" eb="143">
      <t>シュウエキ</t>
    </rPh>
    <rPh sb="143" eb="145">
      <t>ヒリツ</t>
    </rPh>
    <rPh sb="153" eb="154">
      <t>オヨ</t>
    </rPh>
    <rPh sb="155" eb="161">
      <t>カンロコウシンコウジ</t>
    </rPh>
    <rPh sb="162" eb="164">
      <t>チャクシュ</t>
    </rPh>
    <rPh sb="171" eb="173">
      <t>レイワ</t>
    </rPh>
    <rPh sb="183" eb="185">
      <t>ヘイキン</t>
    </rPh>
    <rPh sb="186" eb="188">
      <t>ウワマワ</t>
    </rPh>
    <rPh sb="195" eb="197">
      <t>リョウキン</t>
    </rPh>
    <rPh sb="197" eb="199">
      <t>カイシュウ</t>
    </rPh>
    <rPh sb="199" eb="200">
      <t>リツ</t>
    </rPh>
    <rPh sb="201" eb="203">
      <t>レイワ</t>
    </rPh>
    <rPh sb="204" eb="206">
      <t>ネンド</t>
    </rPh>
    <rPh sb="216" eb="218">
      <t>シタマワ</t>
    </rPh>
    <rPh sb="226" eb="228">
      <t>ケイゾク</t>
    </rPh>
    <rPh sb="236" eb="238">
      <t>ウワマワ</t>
    </rPh>
    <rPh sb="243" eb="247">
      <t>キュウスイゲンカ</t>
    </rPh>
    <rPh sb="250" eb="254">
      <t>キュウスイシュウエキ</t>
    </rPh>
    <rPh sb="255" eb="256">
      <t>マカナ</t>
    </rPh>
    <rPh sb="261" eb="263">
      <t>ジョウキョウ</t>
    </rPh>
    <rPh sb="269" eb="271">
      <t>キュウスイ</t>
    </rPh>
    <rPh sb="271" eb="273">
      <t>ゲンカ</t>
    </rPh>
    <rPh sb="275" eb="279">
      <t>ルイジダンタイ</t>
    </rPh>
    <rPh sb="280" eb="282">
      <t>ヘイキン</t>
    </rPh>
    <rPh sb="283" eb="284">
      <t>オオ</t>
    </rPh>
    <rPh sb="286" eb="288">
      <t>シタマワ</t>
    </rPh>
    <rPh sb="294" eb="296">
      <t>コンゴ</t>
    </rPh>
    <rPh sb="300" eb="305">
      <t>イジカンリヒ</t>
    </rPh>
    <rPh sb="306" eb="308">
      <t>テイゲン</t>
    </rPh>
    <rPh sb="309" eb="310">
      <t>ツト</t>
    </rPh>
    <rPh sb="311" eb="314">
      <t>コウリツテキ</t>
    </rPh>
    <rPh sb="315" eb="317">
      <t>ケイエイ</t>
    </rPh>
    <rPh sb="318" eb="319">
      <t>オコナ</t>
    </rPh>
    <rPh sb="324" eb="326">
      <t>シセツ</t>
    </rPh>
    <rPh sb="326" eb="328">
      <t>リヨウ</t>
    </rPh>
    <rPh sb="328" eb="329">
      <t>リツ</t>
    </rPh>
    <rPh sb="333" eb="335">
      <t>イジョウ</t>
    </rPh>
    <rPh sb="336" eb="340">
      <t>イッテイスイジュン</t>
    </rPh>
    <rPh sb="341" eb="343">
      <t>イジ</t>
    </rPh>
    <rPh sb="349" eb="351">
      <t>ショウライ</t>
    </rPh>
    <rPh sb="355" eb="358">
      <t>ミズジュヨウ</t>
    </rPh>
    <rPh sb="359" eb="361">
      <t>ハアク</t>
    </rPh>
    <rPh sb="362" eb="366">
      <t>キュウスイノウリョク</t>
    </rPh>
    <rPh sb="367" eb="370">
      <t>テキセイカ</t>
    </rPh>
    <rPh sb="371" eb="372">
      <t>ツト</t>
    </rPh>
    <rPh sb="374" eb="376">
      <t>ヒツヨウ</t>
    </rPh>
    <rPh sb="386" eb="389">
      <t>ユウシュウリツ</t>
    </rPh>
    <rPh sb="390" eb="392">
      <t>カコ</t>
    </rPh>
    <rPh sb="393" eb="394">
      <t>ネン</t>
    </rPh>
    <rPh sb="404" eb="406">
      <t>イジ</t>
    </rPh>
    <rPh sb="411" eb="413">
      <t>シセツ</t>
    </rPh>
    <rPh sb="416" eb="419">
      <t>コウリツテキ</t>
    </rPh>
    <rPh sb="420" eb="422">
      <t>カツヨウ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</si>
</sst>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04-4E22-82F3-BB9037C03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0.32</c:v>
                </c:pt>
                <c:pt idx="1">
                  <c:v>0.28000000000000003</c:v>
                </c:pt>
                <c:pt idx="2">
                  <c:v>0.4</c:v>
                </c:pt>
                <c:pt idx="3">
                  <c:v>0.27</c:v>
                </c:pt>
                <c:pt idx="4">
                  <c:v>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04-4E22-82F3-BB9037C03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68.87</c:v>
                </c:pt>
                <c:pt idx="1">
                  <c:v>67.11</c:v>
                </c:pt>
                <c:pt idx="2">
                  <c:v>66.5</c:v>
                </c:pt>
                <c:pt idx="3">
                  <c:v>66.22</c:v>
                </c:pt>
                <c:pt idx="4">
                  <c:v>65.099999999999994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44-41B0-AA71-DA0F14C8F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62.26</c:v>
                </c:pt>
                <c:pt idx="1">
                  <c:v>62.22</c:v>
                </c:pt>
                <c:pt idx="2">
                  <c:v>61.45</c:v>
                </c:pt>
                <c:pt idx="3">
                  <c:v>61.63</c:v>
                </c:pt>
                <c:pt idx="4">
                  <c:v>61.54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44-41B0-AA71-DA0F14C8F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F8-4811-B67E-85F6BB7AD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100.16</c:v>
                </c:pt>
                <c:pt idx="1">
                  <c:v>100.28</c:v>
                </c:pt>
                <c:pt idx="2">
                  <c:v>100.29</c:v>
                </c:pt>
                <c:pt idx="3">
                  <c:v>100.36</c:v>
                </c:pt>
                <c:pt idx="4">
                  <c:v>100.31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F8-4811-B67E-85F6BB7AD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128.19999999999999</c:v>
                </c:pt>
                <c:pt idx="1">
                  <c:v>124.43</c:v>
                </c:pt>
                <c:pt idx="2">
                  <c:v>107.22</c:v>
                </c:pt>
                <c:pt idx="3">
                  <c:v>106.25</c:v>
                </c:pt>
                <c:pt idx="4">
                  <c:v>106.17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C9-4F00-AE7A-B19C496FA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111.13</c:v>
                </c:pt>
                <c:pt idx="1">
                  <c:v>112.49</c:v>
                </c:pt>
                <c:pt idx="2">
                  <c:v>107.33</c:v>
                </c:pt>
                <c:pt idx="3">
                  <c:v>108.93</c:v>
                </c:pt>
                <c:pt idx="4">
                  <c:v>107.62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C9-4F00-AE7A-B19C496FA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63.97</c:v>
                </c:pt>
                <c:pt idx="1">
                  <c:v>65.03</c:v>
                </c:pt>
                <c:pt idx="2">
                  <c:v>65.34</c:v>
                </c:pt>
                <c:pt idx="3">
                  <c:v>66.459999999999994</c:v>
                </c:pt>
                <c:pt idx="4">
                  <c:v>67.33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18-4EDF-B7E8-FCCDF0A9B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57.5</c:v>
                </c:pt>
                <c:pt idx="1">
                  <c:v>58.52</c:v>
                </c:pt>
                <c:pt idx="2">
                  <c:v>59.51</c:v>
                </c:pt>
                <c:pt idx="3">
                  <c:v>60.24</c:v>
                </c:pt>
                <c:pt idx="4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18-4EDF-B7E8-FCCDF0A9B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95.91</c:v>
                </c:pt>
                <c:pt idx="1">
                  <c:v>93.7</c:v>
                </c:pt>
                <c:pt idx="2">
                  <c:v>93.7</c:v>
                </c:pt>
                <c:pt idx="3">
                  <c:v>93.7</c:v>
                </c:pt>
                <c:pt idx="4">
                  <c:v>93.7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2E-4252-ADB7-FA3B39BFC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30.3</c:v>
                </c:pt>
                <c:pt idx="1">
                  <c:v>31.74</c:v>
                </c:pt>
                <c:pt idx="2">
                  <c:v>32.380000000000003</c:v>
                </c:pt>
                <c:pt idx="3">
                  <c:v>34.479999999999997</c:v>
                </c:pt>
                <c:pt idx="4">
                  <c:v>38.24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2E-4252-ADB7-FA3B39BFC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A6-482B-834C-455D5F5CE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12.29</c:v>
                </c:pt>
                <c:pt idx="1">
                  <c:v>8.77</c:v>
                </c:pt>
                <c:pt idx="2">
                  <c:v>8.81</c:v>
                </c:pt>
                <c:pt idx="3">
                  <c:v>8.48</c:v>
                </c:pt>
                <c:pt idx="4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A6-482B-834C-455D5F5CE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434.12</c:v>
                </c:pt>
                <c:pt idx="1">
                  <c:v>449.81</c:v>
                </c:pt>
                <c:pt idx="2">
                  <c:v>430.02</c:v>
                </c:pt>
                <c:pt idx="3">
                  <c:v>573.72</c:v>
                </c:pt>
                <c:pt idx="4">
                  <c:v>406.66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67-4F9E-9EA2-A257F63E6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284.45</c:v>
                </c:pt>
                <c:pt idx="1">
                  <c:v>309.23</c:v>
                </c:pt>
                <c:pt idx="2">
                  <c:v>313.43</c:v>
                </c:pt>
                <c:pt idx="3">
                  <c:v>303.10000000000002</c:v>
                </c:pt>
                <c:pt idx="4">
                  <c:v>318.89999999999998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67-4F9E-9EA2-A257F63E6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226.67</c:v>
                </c:pt>
                <c:pt idx="1">
                  <c:v>228.45</c:v>
                </c:pt>
                <c:pt idx="2">
                  <c:v>257.99</c:v>
                </c:pt>
                <c:pt idx="3">
                  <c:v>249.79</c:v>
                </c:pt>
                <c:pt idx="4">
                  <c:v>233.51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0-4C8A-9CAA-CC1258DE5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260.95999999999998</c:v>
                </c:pt>
                <c:pt idx="1">
                  <c:v>240.07</c:v>
                </c:pt>
                <c:pt idx="2">
                  <c:v>224.81</c:v>
                </c:pt>
                <c:pt idx="3">
                  <c:v>210.83</c:v>
                </c:pt>
                <c:pt idx="4">
                  <c:v>204.34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70-4C8A-9CAA-CC1258DE5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127.82</c:v>
                </c:pt>
                <c:pt idx="1">
                  <c:v>122.04</c:v>
                </c:pt>
                <c:pt idx="2">
                  <c:v>105.52</c:v>
                </c:pt>
                <c:pt idx="3">
                  <c:v>104.61</c:v>
                </c:pt>
                <c:pt idx="4">
                  <c:v>104.29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9A-4DEC-937F-C6C6B9CEE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110.77</c:v>
                </c:pt>
                <c:pt idx="1">
                  <c:v>112.35</c:v>
                </c:pt>
                <c:pt idx="2">
                  <c:v>106.47</c:v>
                </c:pt>
                <c:pt idx="3">
                  <c:v>107.7</c:v>
                </c:pt>
                <c:pt idx="4">
                  <c:v>106.29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9A-4DEC-937F-C6C6B9CEE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38.1</c:v>
                </c:pt>
                <c:pt idx="1">
                  <c:v>37.909999999999997</c:v>
                </c:pt>
                <c:pt idx="2">
                  <c:v>40.36</c:v>
                </c:pt>
                <c:pt idx="3">
                  <c:v>39.51</c:v>
                </c:pt>
                <c:pt idx="4">
                  <c:v>42.73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4C-4CFF-81D4-152D0E9F8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73.180000000000007</c:v>
                </c:pt>
                <c:pt idx="1">
                  <c:v>73.05</c:v>
                </c:pt>
                <c:pt idx="2">
                  <c:v>77.53</c:v>
                </c:pt>
                <c:pt idx="3">
                  <c:v>76.25</c:v>
                </c:pt>
                <c:pt idx="4">
                  <c:v>77.75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4C-4CFF-81D4-152D0E9F8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【107.62】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【318.90】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【204.34】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【77.75】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【106.29】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【38.24】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E1" zoomScale="130" zoomScaleNormal="130" workbookViewId="0">
      <selection activeCell="BL45" sqref="BL45:BZ46"/>
    </sheetView>
  </sheetViews>
  <sheetFormatPr defaultColWidth="2.625" defaultRowHeight="13.5" x14ac:dyDescent="0.15"/>
  <cols>
    <col min="1" max="1" width="2.625" customWidth="1"/>
    <col min="2" max="62" width="3.875" customWidth="1"/>
    <col min="64" max="77" width="3.125" customWidth="1"/>
    <col min="78" max="78" width="5.6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</row>
    <row r="3" spans="1:78" ht="9.75" customHeight="1" x14ac:dyDescent="0.15">
      <c r="A3" s="2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</row>
    <row r="4" spans="1:78" ht="9.75" customHeight="1" x14ac:dyDescent="0.15">
      <c r="A4" s="2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1" t="str">
        <f>データ!H6</f>
        <v>富山県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2"/>
      <c r="AE6" s="32"/>
      <c r="AF6" s="32"/>
      <c r="AG6" s="3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3" t="s">
        <v>1</v>
      </c>
      <c r="C7" s="34"/>
      <c r="D7" s="34"/>
      <c r="E7" s="34"/>
      <c r="F7" s="34"/>
      <c r="G7" s="34"/>
      <c r="H7" s="34"/>
      <c r="I7" s="33" t="s">
        <v>2</v>
      </c>
      <c r="J7" s="34"/>
      <c r="K7" s="34"/>
      <c r="L7" s="34"/>
      <c r="M7" s="34"/>
      <c r="N7" s="34"/>
      <c r="O7" s="35"/>
      <c r="P7" s="36" t="s">
        <v>3</v>
      </c>
      <c r="Q7" s="36"/>
      <c r="R7" s="36"/>
      <c r="S7" s="36"/>
      <c r="T7" s="36"/>
      <c r="U7" s="36"/>
      <c r="V7" s="36"/>
      <c r="W7" s="36" t="s">
        <v>4</v>
      </c>
      <c r="X7" s="36"/>
      <c r="Y7" s="36"/>
      <c r="Z7" s="36"/>
      <c r="AA7" s="36"/>
      <c r="AB7" s="36"/>
      <c r="AC7" s="36"/>
      <c r="AD7" s="36" t="s">
        <v>5</v>
      </c>
      <c r="AE7" s="36"/>
      <c r="AF7" s="36"/>
      <c r="AG7" s="36"/>
      <c r="AH7" s="36"/>
      <c r="AI7" s="36"/>
      <c r="AJ7" s="36"/>
      <c r="AK7" s="2"/>
      <c r="AL7" s="36" t="s">
        <v>6</v>
      </c>
      <c r="AM7" s="36"/>
      <c r="AN7" s="36"/>
      <c r="AO7" s="36"/>
      <c r="AP7" s="36"/>
      <c r="AQ7" s="36"/>
      <c r="AR7" s="36"/>
      <c r="AS7" s="36"/>
      <c r="AT7" s="33" t="s">
        <v>7</v>
      </c>
      <c r="AU7" s="34"/>
      <c r="AV7" s="34"/>
      <c r="AW7" s="34"/>
      <c r="AX7" s="34"/>
      <c r="AY7" s="34"/>
      <c r="AZ7" s="34"/>
      <c r="BA7" s="34"/>
      <c r="BB7" s="36" t="s">
        <v>8</v>
      </c>
      <c r="BC7" s="36"/>
      <c r="BD7" s="36"/>
      <c r="BE7" s="36"/>
      <c r="BF7" s="36"/>
      <c r="BG7" s="36"/>
      <c r="BH7" s="36"/>
      <c r="BI7" s="36"/>
      <c r="BJ7" s="3"/>
      <c r="BK7" s="3"/>
      <c r="BL7" s="37" t="s">
        <v>9</v>
      </c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9"/>
    </row>
    <row r="8" spans="1:78" ht="18.75" customHeight="1" x14ac:dyDescent="0.15">
      <c r="A8" s="2"/>
      <c r="B8" s="40" t="str">
        <f>データ!$I$6</f>
        <v>法適用</v>
      </c>
      <c r="C8" s="41"/>
      <c r="D8" s="41"/>
      <c r="E8" s="41"/>
      <c r="F8" s="41"/>
      <c r="G8" s="41"/>
      <c r="H8" s="41"/>
      <c r="I8" s="40" t="str">
        <f>データ!$J$6</f>
        <v>水道事業</v>
      </c>
      <c r="J8" s="41"/>
      <c r="K8" s="41"/>
      <c r="L8" s="41"/>
      <c r="M8" s="41"/>
      <c r="N8" s="41"/>
      <c r="O8" s="42"/>
      <c r="P8" s="43" t="str">
        <f>データ!$K$6</f>
        <v>用水供給事業</v>
      </c>
      <c r="Q8" s="43"/>
      <c r="R8" s="43"/>
      <c r="S8" s="43"/>
      <c r="T8" s="43"/>
      <c r="U8" s="43"/>
      <c r="V8" s="43"/>
      <c r="W8" s="43" t="str">
        <f>データ!$L$6</f>
        <v>B</v>
      </c>
      <c r="X8" s="43"/>
      <c r="Y8" s="43"/>
      <c r="Z8" s="43"/>
      <c r="AA8" s="43"/>
      <c r="AB8" s="43"/>
      <c r="AC8" s="43"/>
      <c r="AD8" s="43" t="str">
        <f>データ!$M$6</f>
        <v>自治体職員</v>
      </c>
      <c r="AE8" s="43"/>
      <c r="AF8" s="43"/>
      <c r="AG8" s="43"/>
      <c r="AH8" s="43"/>
      <c r="AI8" s="43"/>
      <c r="AJ8" s="43"/>
      <c r="AK8" s="2"/>
      <c r="AL8" s="44">
        <f>データ!$R$6</f>
        <v>1008536</v>
      </c>
      <c r="AM8" s="44"/>
      <c r="AN8" s="44"/>
      <c r="AO8" s="44"/>
      <c r="AP8" s="44"/>
      <c r="AQ8" s="44"/>
      <c r="AR8" s="44"/>
      <c r="AS8" s="44"/>
      <c r="AT8" s="45">
        <f>データ!$S$6</f>
        <v>4247.54</v>
      </c>
      <c r="AU8" s="46"/>
      <c r="AV8" s="46"/>
      <c r="AW8" s="46"/>
      <c r="AX8" s="46"/>
      <c r="AY8" s="46"/>
      <c r="AZ8" s="46"/>
      <c r="BA8" s="46"/>
      <c r="BB8" s="47">
        <f>データ!$T$6</f>
        <v>237.44</v>
      </c>
      <c r="BC8" s="47"/>
      <c r="BD8" s="47"/>
      <c r="BE8" s="47"/>
      <c r="BF8" s="47"/>
      <c r="BG8" s="47"/>
      <c r="BH8" s="47"/>
      <c r="BI8" s="47"/>
      <c r="BJ8" s="3"/>
      <c r="BK8" s="3"/>
      <c r="BL8" s="48" t="s">
        <v>10</v>
      </c>
      <c r="BM8" s="49"/>
      <c r="BN8" s="50" t="s">
        <v>11</v>
      </c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1"/>
    </row>
    <row r="9" spans="1:78" ht="18.75" customHeight="1" x14ac:dyDescent="0.15">
      <c r="A9" s="2"/>
      <c r="B9" s="33" t="s">
        <v>12</v>
      </c>
      <c r="C9" s="34"/>
      <c r="D9" s="34"/>
      <c r="E9" s="34"/>
      <c r="F9" s="34"/>
      <c r="G9" s="34"/>
      <c r="H9" s="34"/>
      <c r="I9" s="33" t="s">
        <v>13</v>
      </c>
      <c r="J9" s="34"/>
      <c r="K9" s="34"/>
      <c r="L9" s="34"/>
      <c r="M9" s="34"/>
      <c r="N9" s="34"/>
      <c r="O9" s="35"/>
      <c r="P9" s="36" t="s">
        <v>14</v>
      </c>
      <c r="Q9" s="36"/>
      <c r="R9" s="36"/>
      <c r="S9" s="36"/>
      <c r="T9" s="36"/>
      <c r="U9" s="36"/>
      <c r="V9" s="36"/>
      <c r="W9" s="36" t="s">
        <v>15</v>
      </c>
      <c r="X9" s="36"/>
      <c r="Y9" s="36"/>
      <c r="Z9" s="36"/>
      <c r="AA9" s="36"/>
      <c r="AB9" s="36"/>
      <c r="AC9" s="36"/>
      <c r="AD9" s="2"/>
      <c r="AE9" s="2"/>
      <c r="AF9" s="2"/>
      <c r="AG9" s="2"/>
      <c r="AH9" s="2"/>
      <c r="AI9" s="2"/>
      <c r="AJ9" s="2"/>
      <c r="AK9" s="2"/>
      <c r="AL9" s="36" t="s">
        <v>16</v>
      </c>
      <c r="AM9" s="36"/>
      <c r="AN9" s="36"/>
      <c r="AO9" s="36"/>
      <c r="AP9" s="36"/>
      <c r="AQ9" s="36"/>
      <c r="AR9" s="36"/>
      <c r="AS9" s="36"/>
      <c r="AT9" s="33" t="s">
        <v>17</v>
      </c>
      <c r="AU9" s="34"/>
      <c r="AV9" s="34"/>
      <c r="AW9" s="34"/>
      <c r="AX9" s="34"/>
      <c r="AY9" s="34"/>
      <c r="AZ9" s="34"/>
      <c r="BA9" s="34"/>
      <c r="BB9" s="36" t="s">
        <v>18</v>
      </c>
      <c r="BC9" s="36"/>
      <c r="BD9" s="36"/>
      <c r="BE9" s="36"/>
      <c r="BF9" s="36"/>
      <c r="BG9" s="36"/>
      <c r="BH9" s="36"/>
      <c r="BI9" s="36"/>
      <c r="BJ9" s="3"/>
      <c r="BK9" s="3"/>
      <c r="BL9" s="52" t="s">
        <v>19</v>
      </c>
      <c r="BM9" s="53"/>
      <c r="BN9" s="54" t="s">
        <v>20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5"/>
    </row>
    <row r="10" spans="1:78" ht="18.75" customHeight="1" x14ac:dyDescent="0.15">
      <c r="A10" s="2"/>
      <c r="B10" s="45" t="str">
        <f>データ!$N$6</f>
        <v>-</v>
      </c>
      <c r="C10" s="46"/>
      <c r="D10" s="46"/>
      <c r="E10" s="46"/>
      <c r="F10" s="46"/>
      <c r="G10" s="46"/>
      <c r="H10" s="46"/>
      <c r="I10" s="45">
        <f>データ!$O$6</f>
        <v>75.37</v>
      </c>
      <c r="J10" s="46"/>
      <c r="K10" s="46"/>
      <c r="L10" s="46"/>
      <c r="M10" s="46"/>
      <c r="N10" s="46"/>
      <c r="O10" s="80"/>
      <c r="P10" s="47">
        <f>データ!$P$6</f>
        <v>91.81</v>
      </c>
      <c r="Q10" s="47"/>
      <c r="R10" s="47"/>
      <c r="S10" s="47"/>
      <c r="T10" s="47"/>
      <c r="U10" s="47"/>
      <c r="V10" s="47"/>
      <c r="W10" s="44">
        <f>データ!$Q$6</f>
        <v>0</v>
      </c>
      <c r="X10" s="44"/>
      <c r="Y10" s="44"/>
      <c r="Z10" s="44"/>
      <c r="AA10" s="44"/>
      <c r="AB10" s="44"/>
      <c r="AC10" s="44"/>
      <c r="AD10" s="2"/>
      <c r="AE10" s="2"/>
      <c r="AF10" s="2"/>
      <c r="AG10" s="2"/>
      <c r="AH10" s="2"/>
      <c r="AI10" s="2"/>
      <c r="AJ10" s="2"/>
      <c r="AK10" s="2"/>
      <c r="AL10" s="44">
        <f>データ!$U$6</f>
        <v>291781</v>
      </c>
      <c r="AM10" s="44"/>
      <c r="AN10" s="44"/>
      <c r="AO10" s="44"/>
      <c r="AP10" s="44"/>
      <c r="AQ10" s="44"/>
      <c r="AR10" s="44"/>
      <c r="AS10" s="44"/>
      <c r="AT10" s="45">
        <f>データ!$V$6</f>
        <v>467.71</v>
      </c>
      <c r="AU10" s="46"/>
      <c r="AV10" s="46"/>
      <c r="AW10" s="46"/>
      <c r="AX10" s="46"/>
      <c r="AY10" s="46"/>
      <c r="AZ10" s="46"/>
      <c r="BA10" s="46"/>
      <c r="BB10" s="47">
        <f>データ!$W$6</f>
        <v>623.85</v>
      </c>
      <c r="BC10" s="47"/>
      <c r="BD10" s="47"/>
      <c r="BE10" s="47"/>
      <c r="BF10" s="47"/>
      <c r="BG10" s="47"/>
      <c r="BH10" s="47"/>
      <c r="BI10" s="47"/>
      <c r="BJ10" s="2"/>
      <c r="BK10" s="2"/>
      <c r="BL10" s="62" t="s">
        <v>21</v>
      </c>
      <c r="BM10" s="63"/>
      <c r="BN10" s="64" t="s">
        <v>22</v>
      </c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6" t="s">
        <v>23</v>
      </c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</row>
    <row r="14" spans="1:78" ht="13.5" customHeight="1" x14ac:dyDescent="0.15">
      <c r="A14" s="2"/>
      <c r="B14" s="68" t="s">
        <v>24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70"/>
      <c r="BK14" s="2"/>
      <c r="BL14" s="74" t="s">
        <v>25</v>
      </c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6"/>
    </row>
    <row r="15" spans="1:78" ht="13.5" customHeight="1" x14ac:dyDescent="0.15">
      <c r="A15" s="2"/>
      <c r="B15" s="71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3"/>
      <c r="BK15" s="2"/>
      <c r="BL15" s="77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9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56" t="s">
        <v>110</v>
      </c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8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56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8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56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8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56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8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56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8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56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8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56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8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56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8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56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8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56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8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56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8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56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8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56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8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56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8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56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8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56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8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56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8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56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8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56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8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56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8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56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8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56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8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56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8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56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8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56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8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56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8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56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8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56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8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56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8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74" t="s">
        <v>26</v>
      </c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6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77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9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56" t="s">
        <v>108</v>
      </c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8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56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8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56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8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56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8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56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8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56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8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56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8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56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8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56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8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56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8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56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8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56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8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56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8"/>
    </row>
    <row r="60" spans="1:78" ht="13.5" customHeight="1" x14ac:dyDescent="0.15">
      <c r="A60" s="2"/>
      <c r="B60" s="71" t="s">
        <v>27</v>
      </c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3"/>
      <c r="BK60" s="2"/>
      <c r="BL60" s="56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8"/>
    </row>
    <row r="61" spans="1:78" ht="13.5" customHeight="1" x14ac:dyDescent="0.15">
      <c r="A61" s="2"/>
      <c r="B61" s="71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3"/>
      <c r="BK61" s="2"/>
      <c r="BL61" s="56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8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56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8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56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8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74" t="s">
        <v>28</v>
      </c>
      <c r="BM64" s="75"/>
      <c r="BN64" s="75"/>
      <c r="BO64" s="75"/>
      <c r="BP64" s="75"/>
      <c r="BQ64" s="75"/>
      <c r="BR64" s="75"/>
      <c r="BS64" s="75"/>
      <c r="BT64" s="75"/>
      <c r="BU64" s="75"/>
      <c r="BV64" s="75"/>
      <c r="BW64" s="75"/>
      <c r="BX64" s="75"/>
      <c r="BY64" s="75"/>
      <c r="BZ64" s="76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77"/>
      <c r="BM65" s="78"/>
      <c r="BN65" s="78"/>
      <c r="BO65" s="78"/>
      <c r="BP65" s="78"/>
      <c r="BQ65" s="78"/>
      <c r="BR65" s="78"/>
      <c r="BS65" s="78"/>
      <c r="BT65" s="78"/>
      <c r="BU65" s="78"/>
      <c r="BV65" s="78"/>
      <c r="BW65" s="78"/>
      <c r="BX65" s="78"/>
      <c r="BY65" s="78"/>
      <c r="BZ65" s="79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56" t="s">
        <v>109</v>
      </c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8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56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8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56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8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56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8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56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8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56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8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56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8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56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8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56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8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56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8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56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8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56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8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56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8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56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8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56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8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56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8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9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0"/>
      <c r="BX82" s="60"/>
      <c r="BY82" s="60"/>
      <c r="BZ82" s="61"/>
    </row>
    <row r="83" spans="1:78" x14ac:dyDescent="0.15">
      <c r="C83" s="12"/>
    </row>
    <row r="84" spans="1:78" hidden="1" x14ac:dyDescent="0.15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15">
      <c r="B85" s="13"/>
      <c r="C85" s="13"/>
      <c r="D85" s="13"/>
      <c r="E85" s="13" t="str">
        <f>データ!AH6</f>
        <v>【107.62】</v>
      </c>
      <c r="F85" s="13" t="str">
        <f>データ!AS6</f>
        <v>【11.00】</v>
      </c>
      <c r="G85" s="13" t="str">
        <f>データ!BD6</f>
        <v>【318.90】</v>
      </c>
      <c r="H85" s="13" t="str">
        <f>データ!BO6</f>
        <v>【204.34】</v>
      </c>
      <c r="I85" s="13" t="str">
        <f>データ!BZ6</f>
        <v>【106.29】</v>
      </c>
      <c r="J85" s="13" t="str">
        <f>データ!CK6</f>
        <v>【77.75】</v>
      </c>
      <c r="K85" s="13" t="str">
        <f>データ!CV6</f>
        <v>【61.54】</v>
      </c>
      <c r="L85" s="13" t="str">
        <f>データ!DG6</f>
        <v>【100.31】</v>
      </c>
      <c r="M85" s="13" t="str">
        <f>データ!DR6</f>
        <v>【60.80】</v>
      </c>
      <c r="N85" s="13" t="str">
        <f>データ!EC6</f>
        <v>【38.24】</v>
      </c>
      <c r="O85" s="13" t="str">
        <f>データ!EN6</f>
        <v>【0.34】</v>
      </c>
    </row>
  </sheetData>
  <sheetProtection algorithmName="SHA-512" hashValue="cKQdwQc4UjVG/YpGxNskb5U9wAx7GqXgNyzEQ4nEGSC0nM6EB/EUnKjscejB8H5Wecp8sDQR9KU7+L1P6aCgmA==" saltValue="HVSc/UVLylucDpcjqZ1BQQ==" spinCount="100000" sheet="1" objects="1" scenarios="1" formatCells="0" formatColumns="0" formatRows="0"/>
  <mergeCells count="48">
    <mergeCell ref="BL64:BZ65"/>
    <mergeCell ref="AT10:BA10"/>
    <mergeCell ref="BL16:BZ44"/>
    <mergeCell ref="BL45:BZ46"/>
    <mergeCell ref="BL47:BZ63"/>
    <mergeCell ref="B60:BJ61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9:H9"/>
    <mergeCell ref="I9:O9"/>
    <mergeCell ref="P9:V9"/>
    <mergeCell ref="W9:AC9"/>
    <mergeCell ref="AL9:AS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topLeftCell="BV1" workbookViewId="0">
      <selection activeCell="CE7" sqref="CE7"/>
    </sheetView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15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15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2" t="s">
        <v>50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4"/>
      <c r="X3" s="88" t="s">
        <v>51</v>
      </c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 t="s">
        <v>27</v>
      </c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</row>
    <row r="4" spans="1:144" x14ac:dyDescent="0.15">
      <c r="A4" s="15" t="s">
        <v>52</v>
      </c>
      <c r="B4" s="17"/>
      <c r="C4" s="17"/>
      <c r="D4" s="17"/>
      <c r="E4" s="17"/>
      <c r="F4" s="17"/>
      <c r="G4" s="17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  <c r="X4" s="81" t="s">
        <v>53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 t="s">
        <v>54</v>
      </c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 t="s">
        <v>55</v>
      </c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 t="s">
        <v>56</v>
      </c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 t="s">
        <v>57</v>
      </c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 t="s">
        <v>58</v>
      </c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 t="s">
        <v>59</v>
      </c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 t="s">
        <v>60</v>
      </c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 t="s">
        <v>61</v>
      </c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 t="s">
        <v>62</v>
      </c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 t="s">
        <v>63</v>
      </c>
      <c r="EE4" s="81"/>
      <c r="EF4" s="81"/>
      <c r="EG4" s="81"/>
      <c r="EH4" s="81"/>
      <c r="EI4" s="81"/>
      <c r="EJ4" s="81"/>
      <c r="EK4" s="81"/>
      <c r="EL4" s="81"/>
      <c r="EM4" s="81"/>
      <c r="EN4" s="81"/>
    </row>
    <row r="5" spans="1:144" x14ac:dyDescent="0.15">
      <c r="A5" s="15" t="s">
        <v>64</v>
      </c>
      <c r="B5" s="18"/>
      <c r="C5" s="18"/>
      <c r="D5" s="18"/>
      <c r="E5" s="18"/>
      <c r="F5" s="18"/>
      <c r="G5" s="18"/>
      <c r="H5" s="19" t="s">
        <v>65</v>
      </c>
      <c r="I5" s="19" t="s">
        <v>66</v>
      </c>
      <c r="J5" s="19" t="s">
        <v>67</v>
      </c>
      <c r="K5" s="19" t="s">
        <v>68</v>
      </c>
      <c r="L5" s="19" t="s">
        <v>69</v>
      </c>
      <c r="M5" s="19" t="s">
        <v>5</v>
      </c>
      <c r="N5" s="19" t="s">
        <v>70</v>
      </c>
      <c r="O5" s="19" t="s">
        <v>71</v>
      </c>
      <c r="P5" s="19" t="s">
        <v>72</v>
      </c>
      <c r="Q5" s="19" t="s">
        <v>73</v>
      </c>
      <c r="R5" s="19" t="s">
        <v>74</v>
      </c>
      <c r="S5" s="19" t="s">
        <v>75</v>
      </c>
      <c r="T5" s="19" t="s">
        <v>76</v>
      </c>
      <c r="U5" s="19" t="s">
        <v>77</v>
      </c>
      <c r="V5" s="19" t="s">
        <v>78</v>
      </c>
      <c r="W5" s="19" t="s">
        <v>79</v>
      </c>
      <c r="X5" s="19" t="s">
        <v>80</v>
      </c>
      <c r="Y5" s="19" t="s">
        <v>81</v>
      </c>
      <c r="Z5" s="19" t="s">
        <v>82</v>
      </c>
      <c r="AA5" s="19" t="s">
        <v>83</v>
      </c>
      <c r="AB5" s="19" t="s">
        <v>84</v>
      </c>
      <c r="AC5" s="19" t="s">
        <v>85</v>
      </c>
      <c r="AD5" s="19" t="s">
        <v>86</v>
      </c>
      <c r="AE5" s="19" t="s">
        <v>87</v>
      </c>
      <c r="AF5" s="19" t="s">
        <v>88</v>
      </c>
      <c r="AG5" s="19" t="s">
        <v>89</v>
      </c>
      <c r="AH5" s="19" t="s">
        <v>29</v>
      </c>
      <c r="AI5" s="19" t="s">
        <v>80</v>
      </c>
      <c r="AJ5" s="19" t="s">
        <v>81</v>
      </c>
      <c r="AK5" s="19" t="s">
        <v>82</v>
      </c>
      <c r="AL5" s="19" t="s">
        <v>83</v>
      </c>
      <c r="AM5" s="19" t="s">
        <v>84</v>
      </c>
      <c r="AN5" s="19" t="s">
        <v>85</v>
      </c>
      <c r="AO5" s="19" t="s">
        <v>86</v>
      </c>
      <c r="AP5" s="19" t="s">
        <v>87</v>
      </c>
      <c r="AQ5" s="19" t="s">
        <v>88</v>
      </c>
      <c r="AR5" s="19" t="s">
        <v>89</v>
      </c>
      <c r="AS5" s="19" t="s">
        <v>90</v>
      </c>
      <c r="AT5" s="19" t="s">
        <v>80</v>
      </c>
      <c r="AU5" s="19" t="s">
        <v>81</v>
      </c>
      <c r="AV5" s="19" t="s">
        <v>82</v>
      </c>
      <c r="AW5" s="19" t="s">
        <v>83</v>
      </c>
      <c r="AX5" s="19" t="s">
        <v>84</v>
      </c>
      <c r="AY5" s="19" t="s">
        <v>85</v>
      </c>
      <c r="AZ5" s="19" t="s">
        <v>86</v>
      </c>
      <c r="BA5" s="19" t="s">
        <v>87</v>
      </c>
      <c r="BB5" s="19" t="s">
        <v>88</v>
      </c>
      <c r="BC5" s="19" t="s">
        <v>89</v>
      </c>
      <c r="BD5" s="19" t="s">
        <v>90</v>
      </c>
      <c r="BE5" s="19" t="s">
        <v>80</v>
      </c>
      <c r="BF5" s="19" t="s">
        <v>81</v>
      </c>
      <c r="BG5" s="19" t="s">
        <v>82</v>
      </c>
      <c r="BH5" s="19" t="s">
        <v>83</v>
      </c>
      <c r="BI5" s="19" t="s">
        <v>84</v>
      </c>
      <c r="BJ5" s="19" t="s">
        <v>85</v>
      </c>
      <c r="BK5" s="19" t="s">
        <v>86</v>
      </c>
      <c r="BL5" s="19" t="s">
        <v>87</v>
      </c>
      <c r="BM5" s="19" t="s">
        <v>88</v>
      </c>
      <c r="BN5" s="19" t="s">
        <v>89</v>
      </c>
      <c r="BO5" s="19" t="s">
        <v>90</v>
      </c>
      <c r="BP5" s="19" t="s">
        <v>80</v>
      </c>
      <c r="BQ5" s="19" t="s">
        <v>81</v>
      </c>
      <c r="BR5" s="19" t="s">
        <v>82</v>
      </c>
      <c r="BS5" s="19" t="s">
        <v>83</v>
      </c>
      <c r="BT5" s="19" t="s">
        <v>84</v>
      </c>
      <c r="BU5" s="19" t="s">
        <v>85</v>
      </c>
      <c r="BV5" s="19" t="s">
        <v>86</v>
      </c>
      <c r="BW5" s="19" t="s">
        <v>87</v>
      </c>
      <c r="BX5" s="19" t="s">
        <v>88</v>
      </c>
      <c r="BY5" s="19" t="s">
        <v>89</v>
      </c>
      <c r="BZ5" s="19" t="s">
        <v>90</v>
      </c>
      <c r="CA5" s="19" t="s">
        <v>80</v>
      </c>
      <c r="CB5" s="19" t="s">
        <v>81</v>
      </c>
      <c r="CC5" s="19" t="s">
        <v>82</v>
      </c>
      <c r="CD5" s="19" t="s">
        <v>83</v>
      </c>
      <c r="CE5" s="19" t="s">
        <v>84</v>
      </c>
      <c r="CF5" s="19" t="s">
        <v>85</v>
      </c>
      <c r="CG5" s="19" t="s">
        <v>86</v>
      </c>
      <c r="CH5" s="19" t="s">
        <v>87</v>
      </c>
      <c r="CI5" s="19" t="s">
        <v>88</v>
      </c>
      <c r="CJ5" s="19" t="s">
        <v>89</v>
      </c>
      <c r="CK5" s="19" t="s">
        <v>90</v>
      </c>
      <c r="CL5" s="19" t="s">
        <v>80</v>
      </c>
      <c r="CM5" s="19" t="s">
        <v>81</v>
      </c>
      <c r="CN5" s="19" t="s">
        <v>82</v>
      </c>
      <c r="CO5" s="19" t="s">
        <v>83</v>
      </c>
      <c r="CP5" s="19" t="s">
        <v>84</v>
      </c>
      <c r="CQ5" s="19" t="s">
        <v>85</v>
      </c>
      <c r="CR5" s="19" t="s">
        <v>86</v>
      </c>
      <c r="CS5" s="19" t="s">
        <v>87</v>
      </c>
      <c r="CT5" s="19" t="s">
        <v>88</v>
      </c>
      <c r="CU5" s="19" t="s">
        <v>89</v>
      </c>
      <c r="CV5" s="19" t="s">
        <v>90</v>
      </c>
      <c r="CW5" s="19" t="s">
        <v>80</v>
      </c>
      <c r="CX5" s="19" t="s">
        <v>81</v>
      </c>
      <c r="CY5" s="19" t="s">
        <v>82</v>
      </c>
      <c r="CZ5" s="19" t="s">
        <v>83</v>
      </c>
      <c r="DA5" s="19" t="s">
        <v>84</v>
      </c>
      <c r="DB5" s="19" t="s">
        <v>85</v>
      </c>
      <c r="DC5" s="19" t="s">
        <v>86</v>
      </c>
      <c r="DD5" s="19" t="s">
        <v>87</v>
      </c>
      <c r="DE5" s="19" t="s">
        <v>88</v>
      </c>
      <c r="DF5" s="19" t="s">
        <v>89</v>
      </c>
      <c r="DG5" s="19" t="s">
        <v>90</v>
      </c>
      <c r="DH5" s="19" t="s">
        <v>80</v>
      </c>
      <c r="DI5" s="19" t="s">
        <v>81</v>
      </c>
      <c r="DJ5" s="19" t="s">
        <v>82</v>
      </c>
      <c r="DK5" s="19" t="s">
        <v>83</v>
      </c>
      <c r="DL5" s="19" t="s">
        <v>84</v>
      </c>
      <c r="DM5" s="19" t="s">
        <v>85</v>
      </c>
      <c r="DN5" s="19" t="s">
        <v>86</v>
      </c>
      <c r="DO5" s="19" t="s">
        <v>87</v>
      </c>
      <c r="DP5" s="19" t="s">
        <v>88</v>
      </c>
      <c r="DQ5" s="19" t="s">
        <v>89</v>
      </c>
      <c r="DR5" s="19" t="s">
        <v>90</v>
      </c>
      <c r="DS5" s="19" t="s">
        <v>80</v>
      </c>
      <c r="DT5" s="19" t="s">
        <v>81</v>
      </c>
      <c r="DU5" s="19" t="s">
        <v>82</v>
      </c>
      <c r="DV5" s="19" t="s">
        <v>83</v>
      </c>
      <c r="DW5" s="19" t="s">
        <v>84</v>
      </c>
      <c r="DX5" s="19" t="s">
        <v>85</v>
      </c>
      <c r="DY5" s="19" t="s">
        <v>86</v>
      </c>
      <c r="DZ5" s="19" t="s">
        <v>87</v>
      </c>
      <c r="EA5" s="19" t="s">
        <v>88</v>
      </c>
      <c r="EB5" s="19" t="s">
        <v>89</v>
      </c>
      <c r="EC5" s="19" t="s">
        <v>90</v>
      </c>
      <c r="ED5" s="19" t="s">
        <v>80</v>
      </c>
      <c r="EE5" s="19" t="s">
        <v>81</v>
      </c>
      <c r="EF5" s="19" t="s">
        <v>82</v>
      </c>
      <c r="EG5" s="19" t="s">
        <v>83</v>
      </c>
      <c r="EH5" s="19" t="s">
        <v>84</v>
      </c>
      <c r="EI5" s="19" t="s">
        <v>85</v>
      </c>
      <c r="EJ5" s="19" t="s">
        <v>86</v>
      </c>
      <c r="EK5" s="19" t="s">
        <v>87</v>
      </c>
      <c r="EL5" s="19" t="s">
        <v>88</v>
      </c>
      <c r="EM5" s="19" t="s">
        <v>89</v>
      </c>
      <c r="EN5" s="19" t="s">
        <v>90</v>
      </c>
    </row>
    <row r="6" spans="1:144" s="23" customFormat="1" x14ac:dyDescent="0.15">
      <c r="A6" s="15" t="s">
        <v>91</v>
      </c>
      <c r="B6" s="20">
        <f>B7</f>
        <v>2024</v>
      </c>
      <c r="C6" s="20">
        <f t="shared" ref="C6:W6" si="3">C7</f>
        <v>160008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2</v>
      </c>
      <c r="H6" s="20" t="str">
        <f t="shared" si="3"/>
        <v>富山県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用水供給事業</v>
      </c>
      <c r="L6" s="20" t="str">
        <f t="shared" si="3"/>
        <v>B</v>
      </c>
      <c r="M6" s="20" t="str">
        <f t="shared" si="3"/>
        <v>自治体職員</v>
      </c>
      <c r="N6" s="21" t="str">
        <f t="shared" si="3"/>
        <v>-</v>
      </c>
      <c r="O6" s="21">
        <f t="shared" si="3"/>
        <v>75.37</v>
      </c>
      <c r="P6" s="21">
        <f t="shared" si="3"/>
        <v>91.81</v>
      </c>
      <c r="Q6" s="21">
        <f t="shared" si="3"/>
        <v>0</v>
      </c>
      <c r="R6" s="21">
        <f t="shared" si="3"/>
        <v>1008536</v>
      </c>
      <c r="S6" s="21">
        <f t="shared" si="3"/>
        <v>4247.54</v>
      </c>
      <c r="T6" s="21">
        <f t="shared" si="3"/>
        <v>237.44</v>
      </c>
      <c r="U6" s="21">
        <f t="shared" si="3"/>
        <v>291781</v>
      </c>
      <c r="V6" s="21">
        <f t="shared" si="3"/>
        <v>467.71</v>
      </c>
      <c r="W6" s="21">
        <f t="shared" si="3"/>
        <v>623.85</v>
      </c>
      <c r="X6" s="22">
        <f>IF(X7="",NA(),X7)</f>
        <v>128.19999999999999</v>
      </c>
      <c r="Y6" s="22">
        <f t="shared" ref="Y6:AG6" si="4">IF(Y7="",NA(),Y7)</f>
        <v>124.43</v>
      </c>
      <c r="Z6" s="22">
        <f t="shared" si="4"/>
        <v>107.22</v>
      </c>
      <c r="AA6" s="22">
        <f t="shared" si="4"/>
        <v>106.25</v>
      </c>
      <c r="AB6" s="22">
        <f t="shared" si="4"/>
        <v>106.17</v>
      </c>
      <c r="AC6" s="22">
        <f t="shared" si="4"/>
        <v>111.13</v>
      </c>
      <c r="AD6" s="22">
        <f t="shared" si="4"/>
        <v>112.49</v>
      </c>
      <c r="AE6" s="22">
        <f t="shared" si="4"/>
        <v>107.33</v>
      </c>
      <c r="AF6" s="22">
        <f t="shared" si="4"/>
        <v>108.93</v>
      </c>
      <c r="AG6" s="22">
        <f t="shared" si="4"/>
        <v>107.62</v>
      </c>
      <c r="AH6" s="21" t="str">
        <f>IF(AH7="","",IF(AH7="-","【-】","【"&amp;SUBSTITUTE(TEXT(AH7,"#,##0.00"),"-","△")&amp;"】"))</f>
        <v>【107.62】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2">
        <f t="shared" si="5"/>
        <v>12.29</v>
      </c>
      <c r="AO6" s="22">
        <f t="shared" si="5"/>
        <v>8.77</v>
      </c>
      <c r="AP6" s="22">
        <f t="shared" si="5"/>
        <v>8.81</v>
      </c>
      <c r="AQ6" s="22">
        <f t="shared" si="5"/>
        <v>8.48</v>
      </c>
      <c r="AR6" s="22">
        <f t="shared" si="5"/>
        <v>11</v>
      </c>
      <c r="AS6" s="21" t="str">
        <f>IF(AS7="","",IF(AS7="-","【-】","【"&amp;SUBSTITUTE(TEXT(AS7,"#,##0.00"),"-","△")&amp;"】"))</f>
        <v>【11.00】</v>
      </c>
      <c r="AT6" s="22">
        <f>IF(AT7="",NA(),AT7)</f>
        <v>434.12</v>
      </c>
      <c r="AU6" s="22">
        <f t="shared" ref="AU6:BC6" si="6">IF(AU7="",NA(),AU7)</f>
        <v>449.81</v>
      </c>
      <c r="AV6" s="22">
        <f t="shared" si="6"/>
        <v>430.02</v>
      </c>
      <c r="AW6" s="22">
        <f t="shared" si="6"/>
        <v>573.72</v>
      </c>
      <c r="AX6" s="22">
        <f t="shared" si="6"/>
        <v>406.66</v>
      </c>
      <c r="AY6" s="22">
        <f t="shared" si="6"/>
        <v>284.45</v>
      </c>
      <c r="AZ6" s="22">
        <f t="shared" si="6"/>
        <v>309.23</v>
      </c>
      <c r="BA6" s="22">
        <f t="shared" si="6"/>
        <v>313.43</v>
      </c>
      <c r="BB6" s="22">
        <f t="shared" si="6"/>
        <v>303.10000000000002</v>
      </c>
      <c r="BC6" s="22">
        <f t="shared" si="6"/>
        <v>318.89999999999998</v>
      </c>
      <c r="BD6" s="21" t="str">
        <f>IF(BD7="","",IF(BD7="-","【-】","【"&amp;SUBSTITUTE(TEXT(BD7,"#,##0.00"),"-","△")&amp;"】"))</f>
        <v>【318.90】</v>
      </c>
      <c r="BE6" s="22">
        <f>IF(BE7="",NA(),BE7)</f>
        <v>226.67</v>
      </c>
      <c r="BF6" s="22">
        <f t="shared" ref="BF6:BN6" si="7">IF(BF7="",NA(),BF7)</f>
        <v>228.45</v>
      </c>
      <c r="BG6" s="22">
        <f t="shared" si="7"/>
        <v>257.99</v>
      </c>
      <c r="BH6" s="22">
        <f t="shared" si="7"/>
        <v>249.79</v>
      </c>
      <c r="BI6" s="22">
        <f t="shared" si="7"/>
        <v>233.51</v>
      </c>
      <c r="BJ6" s="22">
        <f t="shared" si="7"/>
        <v>260.95999999999998</v>
      </c>
      <c r="BK6" s="22">
        <f t="shared" si="7"/>
        <v>240.07</v>
      </c>
      <c r="BL6" s="22">
        <f t="shared" si="7"/>
        <v>224.81</v>
      </c>
      <c r="BM6" s="22">
        <f t="shared" si="7"/>
        <v>210.83</v>
      </c>
      <c r="BN6" s="22">
        <f t="shared" si="7"/>
        <v>204.34</v>
      </c>
      <c r="BO6" s="21" t="str">
        <f>IF(BO7="","",IF(BO7="-","【-】","【"&amp;SUBSTITUTE(TEXT(BO7,"#,##0.00"),"-","△")&amp;"】"))</f>
        <v>【204.34】</v>
      </c>
      <c r="BP6" s="22">
        <f>IF(BP7="",NA(),BP7)</f>
        <v>127.82</v>
      </c>
      <c r="BQ6" s="22">
        <f t="shared" ref="BQ6:BY6" si="8">IF(BQ7="",NA(),BQ7)</f>
        <v>122.04</v>
      </c>
      <c r="BR6" s="22">
        <f t="shared" si="8"/>
        <v>105.52</v>
      </c>
      <c r="BS6" s="22">
        <f t="shared" si="8"/>
        <v>104.61</v>
      </c>
      <c r="BT6" s="22">
        <f t="shared" si="8"/>
        <v>104.29</v>
      </c>
      <c r="BU6" s="22">
        <f t="shared" si="8"/>
        <v>110.77</v>
      </c>
      <c r="BV6" s="22">
        <f t="shared" si="8"/>
        <v>112.35</v>
      </c>
      <c r="BW6" s="22">
        <f t="shared" si="8"/>
        <v>106.47</v>
      </c>
      <c r="BX6" s="22">
        <f t="shared" si="8"/>
        <v>107.7</v>
      </c>
      <c r="BY6" s="22">
        <f t="shared" si="8"/>
        <v>106.29</v>
      </c>
      <c r="BZ6" s="21" t="str">
        <f>IF(BZ7="","",IF(BZ7="-","【-】","【"&amp;SUBSTITUTE(TEXT(BZ7,"#,##0.00"),"-","△")&amp;"】"))</f>
        <v>【106.29】</v>
      </c>
      <c r="CA6" s="22">
        <f>IF(CA7="",NA(),CA7)</f>
        <v>38.1</v>
      </c>
      <c r="CB6" s="22">
        <f t="shared" ref="CB6:CJ6" si="9">IF(CB7="",NA(),CB7)</f>
        <v>37.909999999999997</v>
      </c>
      <c r="CC6" s="22">
        <f t="shared" si="9"/>
        <v>40.36</v>
      </c>
      <c r="CD6" s="22">
        <f t="shared" si="9"/>
        <v>39.51</v>
      </c>
      <c r="CE6" s="22">
        <f t="shared" si="9"/>
        <v>42.73</v>
      </c>
      <c r="CF6" s="22">
        <f t="shared" si="9"/>
        <v>73.180000000000007</v>
      </c>
      <c r="CG6" s="22">
        <f t="shared" si="9"/>
        <v>73.05</v>
      </c>
      <c r="CH6" s="22">
        <f t="shared" si="9"/>
        <v>77.53</v>
      </c>
      <c r="CI6" s="22">
        <f t="shared" si="9"/>
        <v>76.25</v>
      </c>
      <c r="CJ6" s="22">
        <f t="shared" si="9"/>
        <v>77.75</v>
      </c>
      <c r="CK6" s="21" t="str">
        <f>IF(CK7="","",IF(CK7="-","【-】","【"&amp;SUBSTITUTE(TEXT(CK7,"#,##0.00"),"-","△")&amp;"】"))</f>
        <v>【77.75】</v>
      </c>
      <c r="CL6" s="22">
        <f>IF(CL7="",NA(),CL7)</f>
        <v>68.87</v>
      </c>
      <c r="CM6" s="22">
        <f t="shared" ref="CM6:CU6" si="10">IF(CM7="",NA(),CM7)</f>
        <v>67.11</v>
      </c>
      <c r="CN6" s="22">
        <f t="shared" si="10"/>
        <v>66.5</v>
      </c>
      <c r="CO6" s="22">
        <f t="shared" si="10"/>
        <v>66.22</v>
      </c>
      <c r="CP6" s="22">
        <f t="shared" si="10"/>
        <v>65.099999999999994</v>
      </c>
      <c r="CQ6" s="22">
        <f t="shared" si="10"/>
        <v>62.26</v>
      </c>
      <c r="CR6" s="22">
        <f t="shared" si="10"/>
        <v>62.22</v>
      </c>
      <c r="CS6" s="22">
        <f t="shared" si="10"/>
        <v>61.45</v>
      </c>
      <c r="CT6" s="22">
        <f t="shared" si="10"/>
        <v>61.63</v>
      </c>
      <c r="CU6" s="22">
        <f t="shared" si="10"/>
        <v>61.54</v>
      </c>
      <c r="CV6" s="21" t="str">
        <f>IF(CV7="","",IF(CV7="-","【-】","【"&amp;SUBSTITUTE(TEXT(CV7,"#,##0.00"),"-","△")&amp;"】"))</f>
        <v>【61.54】</v>
      </c>
      <c r="CW6" s="22">
        <f>IF(CW7="",NA(),CW7)</f>
        <v>100</v>
      </c>
      <c r="CX6" s="22">
        <f t="shared" ref="CX6:DF6" si="11">IF(CX7="",NA(),CX7)</f>
        <v>100</v>
      </c>
      <c r="CY6" s="22">
        <f t="shared" si="11"/>
        <v>100</v>
      </c>
      <c r="CZ6" s="22">
        <f t="shared" si="11"/>
        <v>100</v>
      </c>
      <c r="DA6" s="22">
        <f t="shared" si="11"/>
        <v>100</v>
      </c>
      <c r="DB6" s="22">
        <f t="shared" si="11"/>
        <v>100.16</v>
      </c>
      <c r="DC6" s="22">
        <f t="shared" si="11"/>
        <v>100.28</v>
      </c>
      <c r="DD6" s="22">
        <f t="shared" si="11"/>
        <v>100.29</v>
      </c>
      <c r="DE6" s="22">
        <f t="shared" si="11"/>
        <v>100.36</v>
      </c>
      <c r="DF6" s="22">
        <f t="shared" si="11"/>
        <v>100.31</v>
      </c>
      <c r="DG6" s="21" t="str">
        <f>IF(DG7="","",IF(DG7="-","【-】","【"&amp;SUBSTITUTE(TEXT(DG7,"#,##0.00"),"-","△")&amp;"】"))</f>
        <v>【100.31】</v>
      </c>
      <c r="DH6" s="22">
        <f>IF(DH7="",NA(),DH7)</f>
        <v>63.97</v>
      </c>
      <c r="DI6" s="22">
        <f t="shared" ref="DI6:DQ6" si="12">IF(DI7="",NA(),DI7)</f>
        <v>65.03</v>
      </c>
      <c r="DJ6" s="22">
        <f t="shared" si="12"/>
        <v>65.34</v>
      </c>
      <c r="DK6" s="22">
        <f t="shared" si="12"/>
        <v>66.459999999999994</v>
      </c>
      <c r="DL6" s="22">
        <f t="shared" si="12"/>
        <v>67.33</v>
      </c>
      <c r="DM6" s="22">
        <f t="shared" si="12"/>
        <v>57.5</v>
      </c>
      <c r="DN6" s="22">
        <f t="shared" si="12"/>
        <v>58.52</v>
      </c>
      <c r="DO6" s="22">
        <f t="shared" si="12"/>
        <v>59.51</v>
      </c>
      <c r="DP6" s="22">
        <f t="shared" si="12"/>
        <v>60.24</v>
      </c>
      <c r="DQ6" s="22">
        <f t="shared" si="12"/>
        <v>60.8</v>
      </c>
      <c r="DR6" s="21" t="str">
        <f>IF(DR7="","",IF(DR7="-","【-】","【"&amp;SUBSTITUTE(TEXT(DR7,"#,##0.00"),"-","△")&amp;"】"))</f>
        <v>【60.80】</v>
      </c>
      <c r="DS6" s="22">
        <f>IF(DS7="",NA(),DS7)</f>
        <v>95.91</v>
      </c>
      <c r="DT6" s="22">
        <f t="shared" ref="DT6:EB6" si="13">IF(DT7="",NA(),DT7)</f>
        <v>93.7</v>
      </c>
      <c r="DU6" s="22">
        <f t="shared" si="13"/>
        <v>93.7</v>
      </c>
      <c r="DV6" s="22">
        <f t="shared" si="13"/>
        <v>93.7</v>
      </c>
      <c r="DW6" s="22">
        <f t="shared" si="13"/>
        <v>93.7</v>
      </c>
      <c r="DX6" s="22">
        <f t="shared" si="13"/>
        <v>30.3</v>
      </c>
      <c r="DY6" s="22">
        <f t="shared" si="13"/>
        <v>31.74</v>
      </c>
      <c r="DZ6" s="22">
        <f t="shared" si="13"/>
        <v>32.380000000000003</v>
      </c>
      <c r="EA6" s="22">
        <f t="shared" si="13"/>
        <v>34.479999999999997</v>
      </c>
      <c r="EB6" s="22">
        <f t="shared" si="13"/>
        <v>38.24</v>
      </c>
      <c r="EC6" s="21" t="str">
        <f>IF(EC7="","",IF(EC7="-","【-】","【"&amp;SUBSTITUTE(TEXT(EC7,"#,##0.00"),"-","△")&amp;"】"))</f>
        <v>【38.24】</v>
      </c>
      <c r="ED6" s="21">
        <f>IF(ED7="",NA(),ED7)</f>
        <v>0</v>
      </c>
      <c r="EE6" s="21">
        <f t="shared" ref="EE6:EM6" si="14">IF(EE7="",NA(),EE7)</f>
        <v>0</v>
      </c>
      <c r="EF6" s="21">
        <f t="shared" si="14"/>
        <v>0</v>
      </c>
      <c r="EG6" s="21">
        <f t="shared" si="14"/>
        <v>0</v>
      </c>
      <c r="EH6" s="21">
        <f t="shared" si="14"/>
        <v>0</v>
      </c>
      <c r="EI6" s="22">
        <f t="shared" si="14"/>
        <v>0.32</v>
      </c>
      <c r="EJ6" s="22">
        <f t="shared" si="14"/>
        <v>0.28000000000000003</v>
      </c>
      <c r="EK6" s="22">
        <f t="shared" si="14"/>
        <v>0.4</v>
      </c>
      <c r="EL6" s="22">
        <f t="shared" si="14"/>
        <v>0.27</v>
      </c>
      <c r="EM6" s="22">
        <f t="shared" si="14"/>
        <v>0.34</v>
      </c>
      <c r="EN6" s="21" t="str">
        <f>IF(EN7="","",IF(EN7="-","【-】","【"&amp;SUBSTITUTE(TEXT(EN7,"#,##0.00"),"-","△")&amp;"】"))</f>
        <v>【0.34】</v>
      </c>
    </row>
    <row r="7" spans="1:144" s="23" customFormat="1" x14ac:dyDescent="0.15">
      <c r="A7" s="15"/>
      <c r="B7" s="24">
        <v>2024</v>
      </c>
      <c r="C7" s="24">
        <v>160008</v>
      </c>
      <c r="D7" s="24">
        <v>46</v>
      </c>
      <c r="E7" s="24">
        <v>1</v>
      </c>
      <c r="F7" s="24">
        <v>0</v>
      </c>
      <c r="G7" s="24">
        <v>2</v>
      </c>
      <c r="H7" s="24" t="s">
        <v>92</v>
      </c>
      <c r="I7" s="24" t="s">
        <v>93</v>
      </c>
      <c r="J7" s="24" t="s">
        <v>94</v>
      </c>
      <c r="K7" s="24" t="s">
        <v>95</v>
      </c>
      <c r="L7" s="24" t="s">
        <v>96</v>
      </c>
      <c r="M7" s="24" t="s">
        <v>97</v>
      </c>
      <c r="N7" s="25" t="s">
        <v>98</v>
      </c>
      <c r="O7" s="25">
        <v>75.37</v>
      </c>
      <c r="P7" s="25">
        <v>91.81</v>
      </c>
      <c r="Q7" s="25">
        <v>0</v>
      </c>
      <c r="R7" s="25">
        <v>1008536</v>
      </c>
      <c r="S7" s="25">
        <v>4247.54</v>
      </c>
      <c r="T7" s="25">
        <v>237.44</v>
      </c>
      <c r="U7" s="25">
        <v>291781</v>
      </c>
      <c r="V7" s="25">
        <v>467.71</v>
      </c>
      <c r="W7" s="25">
        <v>623.85</v>
      </c>
      <c r="X7" s="25">
        <v>128.19999999999999</v>
      </c>
      <c r="Y7" s="25">
        <v>124.43</v>
      </c>
      <c r="Z7" s="25">
        <v>107.22</v>
      </c>
      <c r="AA7" s="25">
        <v>106.25</v>
      </c>
      <c r="AB7" s="25">
        <v>106.17</v>
      </c>
      <c r="AC7" s="25">
        <v>111.13</v>
      </c>
      <c r="AD7" s="25">
        <v>112.49</v>
      </c>
      <c r="AE7" s="25">
        <v>107.33</v>
      </c>
      <c r="AF7" s="25">
        <v>108.93</v>
      </c>
      <c r="AG7" s="25">
        <v>107.62</v>
      </c>
      <c r="AH7" s="25">
        <v>107.62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12.29</v>
      </c>
      <c r="AO7" s="25">
        <v>8.77</v>
      </c>
      <c r="AP7" s="25">
        <v>8.81</v>
      </c>
      <c r="AQ7" s="25">
        <v>8.48</v>
      </c>
      <c r="AR7" s="25">
        <v>11</v>
      </c>
      <c r="AS7" s="25">
        <v>11</v>
      </c>
      <c r="AT7" s="25">
        <v>434.12</v>
      </c>
      <c r="AU7" s="25">
        <v>449.81</v>
      </c>
      <c r="AV7" s="25">
        <v>430.02</v>
      </c>
      <c r="AW7" s="25">
        <v>573.72</v>
      </c>
      <c r="AX7" s="25">
        <v>406.66</v>
      </c>
      <c r="AY7" s="25">
        <v>284.45</v>
      </c>
      <c r="AZ7" s="25">
        <v>309.23</v>
      </c>
      <c r="BA7" s="25">
        <v>313.43</v>
      </c>
      <c r="BB7" s="25">
        <v>303.10000000000002</v>
      </c>
      <c r="BC7" s="25">
        <v>318.89999999999998</v>
      </c>
      <c r="BD7" s="25">
        <v>318.89999999999998</v>
      </c>
      <c r="BE7" s="25">
        <v>226.67</v>
      </c>
      <c r="BF7" s="25">
        <v>228.45</v>
      </c>
      <c r="BG7" s="25">
        <v>257.99</v>
      </c>
      <c r="BH7" s="25">
        <v>249.79</v>
      </c>
      <c r="BI7" s="25">
        <v>233.51</v>
      </c>
      <c r="BJ7" s="25">
        <v>260.95999999999998</v>
      </c>
      <c r="BK7" s="25">
        <v>240.07</v>
      </c>
      <c r="BL7" s="25">
        <v>224.81</v>
      </c>
      <c r="BM7" s="25">
        <v>210.83</v>
      </c>
      <c r="BN7" s="25">
        <v>204.34</v>
      </c>
      <c r="BO7" s="25">
        <v>204.34</v>
      </c>
      <c r="BP7" s="25">
        <v>127.82</v>
      </c>
      <c r="BQ7" s="25">
        <v>122.04</v>
      </c>
      <c r="BR7" s="25">
        <v>105.52</v>
      </c>
      <c r="BS7" s="25">
        <v>104.61</v>
      </c>
      <c r="BT7" s="25">
        <v>104.29</v>
      </c>
      <c r="BU7" s="25">
        <v>110.77</v>
      </c>
      <c r="BV7" s="25">
        <v>112.35</v>
      </c>
      <c r="BW7" s="25">
        <v>106.47</v>
      </c>
      <c r="BX7" s="25">
        <v>107.7</v>
      </c>
      <c r="BY7" s="25">
        <v>106.29</v>
      </c>
      <c r="BZ7" s="25">
        <v>106.29</v>
      </c>
      <c r="CA7" s="25">
        <v>38.1</v>
      </c>
      <c r="CB7" s="25">
        <v>37.909999999999997</v>
      </c>
      <c r="CC7" s="25">
        <v>40.36</v>
      </c>
      <c r="CD7" s="25">
        <v>39.51</v>
      </c>
      <c r="CE7" s="25">
        <v>42.73</v>
      </c>
      <c r="CF7" s="25">
        <v>73.180000000000007</v>
      </c>
      <c r="CG7" s="25">
        <v>73.05</v>
      </c>
      <c r="CH7" s="25">
        <v>77.53</v>
      </c>
      <c r="CI7" s="25">
        <v>76.25</v>
      </c>
      <c r="CJ7" s="25">
        <v>77.75</v>
      </c>
      <c r="CK7" s="25">
        <v>77.75</v>
      </c>
      <c r="CL7" s="25">
        <v>68.87</v>
      </c>
      <c r="CM7" s="25">
        <v>67.11</v>
      </c>
      <c r="CN7" s="25">
        <v>66.5</v>
      </c>
      <c r="CO7" s="25">
        <v>66.22</v>
      </c>
      <c r="CP7" s="25">
        <v>65.099999999999994</v>
      </c>
      <c r="CQ7" s="25">
        <v>62.26</v>
      </c>
      <c r="CR7" s="25">
        <v>62.22</v>
      </c>
      <c r="CS7" s="25">
        <v>61.45</v>
      </c>
      <c r="CT7" s="25">
        <v>61.63</v>
      </c>
      <c r="CU7" s="25">
        <v>61.54</v>
      </c>
      <c r="CV7" s="25">
        <v>61.54</v>
      </c>
      <c r="CW7" s="25">
        <v>100</v>
      </c>
      <c r="CX7" s="25">
        <v>100</v>
      </c>
      <c r="CY7" s="25">
        <v>100</v>
      </c>
      <c r="CZ7" s="25">
        <v>100</v>
      </c>
      <c r="DA7" s="25">
        <v>100</v>
      </c>
      <c r="DB7" s="25">
        <v>100.16</v>
      </c>
      <c r="DC7" s="25">
        <v>100.28</v>
      </c>
      <c r="DD7" s="25">
        <v>100.29</v>
      </c>
      <c r="DE7" s="25">
        <v>100.36</v>
      </c>
      <c r="DF7" s="25">
        <v>100.31</v>
      </c>
      <c r="DG7" s="25">
        <v>100.31</v>
      </c>
      <c r="DH7" s="25">
        <v>63.97</v>
      </c>
      <c r="DI7" s="25">
        <v>65.03</v>
      </c>
      <c r="DJ7" s="25">
        <v>65.34</v>
      </c>
      <c r="DK7" s="25">
        <v>66.459999999999994</v>
      </c>
      <c r="DL7" s="25">
        <v>67.33</v>
      </c>
      <c r="DM7" s="25">
        <v>57.5</v>
      </c>
      <c r="DN7" s="25">
        <v>58.52</v>
      </c>
      <c r="DO7" s="25">
        <v>59.51</v>
      </c>
      <c r="DP7" s="25">
        <v>60.24</v>
      </c>
      <c r="DQ7" s="25">
        <v>60.8</v>
      </c>
      <c r="DR7" s="25">
        <v>60.8</v>
      </c>
      <c r="DS7" s="25">
        <v>95.91</v>
      </c>
      <c r="DT7" s="25">
        <v>93.7</v>
      </c>
      <c r="DU7" s="25">
        <v>93.7</v>
      </c>
      <c r="DV7" s="25">
        <v>93.7</v>
      </c>
      <c r="DW7" s="25">
        <v>93.7</v>
      </c>
      <c r="DX7" s="25">
        <v>30.3</v>
      </c>
      <c r="DY7" s="25">
        <v>31.74</v>
      </c>
      <c r="DZ7" s="25">
        <v>32.380000000000003</v>
      </c>
      <c r="EA7" s="25">
        <v>34.479999999999997</v>
      </c>
      <c r="EB7" s="25">
        <v>38.24</v>
      </c>
      <c r="EC7" s="25">
        <v>38.24</v>
      </c>
      <c r="ED7" s="25">
        <v>0</v>
      </c>
      <c r="EE7" s="25">
        <v>0</v>
      </c>
      <c r="EF7" s="25">
        <v>0</v>
      </c>
      <c r="EG7" s="25">
        <v>0</v>
      </c>
      <c r="EH7" s="25">
        <v>0</v>
      </c>
      <c r="EI7" s="25">
        <v>0.32</v>
      </c>
      <c r="EJ7" s="25">
        <v>0.28000000000000003</v>
      </c>
      <c r="EK7" s="25">
        <v>0.4</v>
      </c>
      <c r="EL7" s="25">
        <v>0.27</v>
      </c>
      <c r="EM7" s="25">
        <v>0.34</v>
      </c>
      <c r="EN7" s="25">
        <v>0.34</v>
      </c>
    </row>
    <row r="8" spans="1:144" x14ac:dyDescent="0.15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15">
      <c r="A9" s="28"/>
      <c r="B9" s="28" t="s">
        <v>99</v>
      </c>
      <c r="C9" s="28" t="s">
        <v>100</v>
      </c>
      <c r="D9" s="28" t="s">
        <v>101</v>
      </c>
      <c r="E9" s="28" t="s">
        <v>102</v>
      </c>
      <c r="F9" s="28" t="s">
        <v>103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15">
      <c r="A10" s="28" t="s">
        <v>44</v>
      </c>
      <c r="B10" s="29">
        <f>DATEVALUE($B7-B11&amp;"/1/"&amp;B12)</f>
        <v>37257</v>
      </c>
      <c r="C10" s="29">
        <f t="shared" ref="C10:F10" si="15">DATEVALUE($B7-C11&amp;"/1/"&amp;C12)</f>
        <v>37622</v>
      </c>
      <c r="D10" s="29">
        <f t="shared" si="15"/>
        <v>37987</v>
      </c>
      <c r="E10" s="29">
        <f t="shared" si="15"/>
        <v>38353</v>
      </c>
      <c r="F10" s="29">
        <f t="shared" si="15"/>
        <v>38718</v>
      </c>
    </row>
    <row r="11" spans="1:144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104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105</v>
      </c>
    </row>
    <row r="13" spans="1:144" x14ac:dyDescent="0.15">
      <c r="B13" t="s">
        <v>106</v>
      </c>
      <c r="C13" t="s">
        <v>106</v>
      </c>
      <c r="D13" t="s">
        <v>106</v>
      </c>
      <c r="E13" t="s">
        <v>106</v>
      </c>
      <c r="F13" t="s">
        <v>106</v>
      </c>
      <c r="G13" t="s">
        <v>107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EA43D648-F5B5-499F-8AC2-452C382234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E2490D-CB4D-4A3C-8424-C6A7B32599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5EBB63-77A4-4469-B4A9-88D2DCA6233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fd32c9f7-8932-4d07-b49b-91c8a1e26893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96f7774a-1fa4-49d3-a956-75b9c85e9b4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lastPrinted>2026-02-07T06:40:39Z</cp:lastPrinted>
  <dcterms:created xsi:type="dcterms:W3CDTF">2025-12-12T09:15:31Z</dcterms:created>
  <dcterms:modified xsi:type="dcterms:W3CDTF">2026-02-07T06:45:04Z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