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mc:Choice Requires="x15">
      <x15ac:absPath xmlns:x15ac="http://schemas.microsoft.com/office/spreadsheetml/2010/11/ac" url="\\flsv\2522000_水道企業課\11_経営管理G\01 総務\01 照会・回答\R6\01 例年\庁内照会\R7\2026-01-19FW 【2月3〆総務省公営企業課】公営企業に係る経営比較分析表（令和６年度決算）の分析・公表について\"/>
    </mc:Choice>
  </mc:AlternateContent>
  <xr:revisionPtr revIDLastSave="0" documentId="13_ncr:1_{733B140E-92D0-463A-A754-FD4950F4EB25}" xr6:coauthVersionLast="47" xr6:coauthVersionMax="47" xr10:uidLastSave="{00000000-0000-0000-0000-000000000000}"/>
  <workbookProtection workbookAlgorithmName="SHA-512" workbookHashValue="Ye3/asnoPSuxvvl9hd+7pjHdqivEvpb8cAi+U9LKJT3tOJblZO0Zq0lG3sM8qQxbErWZlTP1wB4NrjJj/L2AJA==" workbookSaltValue="Evs+A/XzRh7nMO9rXH7O9g==" workbookSpinCount="100000" lockStructure="1"/>
  <bookViews>
    <workbookView xWindow="-110" yWindow="-110" windowWidth="19420" windowHeight="10300" xr2:uid="{00000000-000D-0000-FFFF-FFFF00000000}"/>
  </bookViews>
  <sheets>
    <sheet name="法適用_水道事業" sheetId="4" r:id="rId1"/>
    <sheet name="データ" sheetId="5" state="hidden" r:id="rId2"/>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P10" i="4" s="1"/>
  <c r="O6" i="5"/>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W10" i="4"/>
  <c r="I10" i="4"/>
  <c r="B10" i="4"/>
  <c r="BB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<sst xmlns="http://schemas.openxmlformats.org/spreadsheetml/2006/main" count="228" uniqueCount="113">
  <si>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</si>
  <si>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</si>
  <si>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</si>
  <si>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</si>
  <si>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</si>
  <si>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</si>
  <si>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</si>
  <si>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</si>
  <si>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</si>
  <si>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</si>
  <si>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</si>
  <si>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</si>
  <si>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</si>
  <si>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</si>
  <si>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</si>
  <si>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</si>
  <si>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</si>
  <si>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</si>
  <si>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</si>
  <si>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</si>
  <si>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</si>
  <si>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</si>
  <si>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</si>
  <si>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</si>
  <si>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</si>
  <si>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</si>
  <si>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</si>
  <si>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</si>
  <si>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</si>
  <si>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</si>
  <si>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</si>
  <si>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</si>
  <si>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</si>
  <si>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</si>
  <si>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</si>
  <si>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</si>
  <si>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</si>
  <si>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</si>
  <si>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</si>
  <si>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</si>
  <si>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</si>
  <si>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</si>
  <si>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</si>
  <si>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</si>
  <si>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</si>
  <si>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</si>
  <si>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</si>
  <si>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</si>
  <si>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</si>
  <si>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</si>
  <si>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</si>
  <si>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</si>
  <si>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</si>
  <si>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</si>
  <si>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</si>
  <si>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</si>
  <si>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</si>
  <si>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</si>
  <si>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</si>
  <si>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</si>
  <si>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</si>
  <si>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</si>
  <si>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</si>
  <si>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</si>
  <si>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</si>
  <si>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</si>
  <si>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</si>
  <si>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</si>
  <si>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</si>
  <si>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</si>
  <si>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</si>
  <si>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</si>
  <si>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</si>
  <si>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</si>
  <si>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</si>
  <si>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</si>
  <si>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</si>
  <si>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</si>
  <si>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</si>
  <si>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</si>
  <si>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</si>
  <si>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</si>
  <si>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</si>
  <si>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</si>
  <si>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</si>
  <si>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</si>
  <si>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</si>
  <si>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</si>
  <si>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</si>
  <si>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</si>
  <si>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</si>
  <si>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</si>
  <si>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</si>
  <si>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石川県</t>
  </si>
  <si>
    <t>法適用</t>
  </si>
  <si>
    <t>水道事業</t>
  </si>
  <si>
    <t>用水供給事業</t>
  </si>
  <si>
    <t>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</si>
  <si>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</si>
  <si>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</si>
  <si>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</si>
  <si>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</si>
  <si>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</si>
  <si>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</si>
  <si>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</si>
  <si>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</si>
  <si>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</si>
  <si>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</si>
  <si>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</si>
  <si>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</si>
  <si>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t>①有形固定資産減価償却率は、類似団体と比較し高い傾向にあり、昭和55年の給水開始当時の資産をはじめ、保有資産のうち法定耐用年数に近づいている資産の割合が増加していることを示しています。
②管路経年化率は、類似団体と比較して高い傾向にあります。
③管路更新率は、管路が１系統</t>
    </r>
    <r>
      <rPr>
        <sz val="11"/>
        <rFont val="ＭＳ ゴシック"/>
        <family val="3"/>
        <charset val="128"/>
      </rPr>
      <t>で断水出来ないため０</t>
    </r>
    <r>
      <rPr>
        <sz val="11"/>
        <color theme="1"/>
        <rFont val="ＭＳ ゴシック"/>
        <family val="3"/>
        <charset val="128"/>
      </rPr>
      <t>％で推移していますが、平成22年度からは２系統化事業を推進しています。</t>
    </r>
    <rPh sb="137" eb="139">
      <t>ダンスイ</t>
    </rPh>
    <rPh sb="139" eb="141">
      <t>デキ</t>
    </rPh>
    <phoneticPr fontId="4"/>
  </si>
  <si>
    <t>経営状況は、平成29年度決算において累積欠損金が解消されましたが、引き続き、送水管耐震化(２系統化)事業に係る企業債や減価償却費の増加が見込まれるため、さらなる経営健全化に取り組んでいくこととしています。</t>
  </si>
  <si>
    <r>
      <t>①経常収支比率は、平成24年度以降100％以上を維持し、収益が費用を上回る状況が続いています。
②累積欠損金比率は、平成29年度に累積欠損金が解消してから、0％を維持しています。
③流動比率は</t>
    </r>
    <r>
      <rPr>
        <sz val="11"/>
        <rFont val="ＭＳ ゴシック"/>
        <family val="3"/>
        <charset val="128"/>
      </rPr>
      <t>、近年低下を続けていましたが、令和６年度は上昇し、</t>
    </r>
    <r>
      <rPr>
        <sz val="11"/>
        <color theme="1"/>
        <rFont val="ＭＳ ゴシック"/>
        <family val="3"/>
        <charset val="128"/>
      </rPr>
      <t>目安となる100％以上を維持しています。
④企業債残高対給水収益比率は、各年度の送水管耐震化(２系統化)事業に係る借入</t>
    </r>
    <r>
      <rPr>
        <sz val="11"/>
        <rFont val="ＭＳ ゴシック"/>
        <family val="3"/>
        <charset val="128"/>
      </rPr>
      <t>により、類似団体と比較して高い傾向にあります。</t>
    </r>
    <r>
      <rPr>
        <sz val="11"/>
        <color theme="1"/>
        <rFont val="ＭＳ ゴシック"/>
        <family val="3"/>
        <charset val="128"/>
      </rPr>
      <t xml:space="preserve">
⑤料金回収率は、令和３年度以降100％を上回っています。
⑥給水原価は、ほぼ横ばいとなっています。
⑦施設利用率は、ほぼ横ばいで推移しています。
⑧有収率は、100％に近い値で推移しており、効率的な給水ができている状況を示しています。</t>
    </r>
    <rPh sb="102" eb="103">
      <t>ツヅ</t>
    </rPh>
    <rPh sb="111" eb="113">
      <t>レイワ</t>
    </rPh>
    <rPh sb="114" eb="116">
      <t>ネンド</t>
    </rPh>
    <rPh sb="117" eb="119">
      <t>ジョウショウ</t>
    </rPh>
    <rPh sb="184" eb="186">
      <t>ルイジ</t>
    </rPh>
    <rPh sb="186" eb="188">
      <t>ダンタイ</t>
    </rPh>
    <rPh sb="189" eb="191">
      <t>ヒカク</t>
    </rPh>
    <rPh sb="193" eb="194">
      <t>タカ</t>
    </rPh>
    <rPh sb="195" eb="197">
      <t>ケイコウ</t>
    </rPh>
    <rPh sb="205" eb="207">
      <t>リョウキン</t>
    </rPh>
    <rPh sb="207" eb="210">
      <t>カイシュウリツ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</si>
</sst>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ED7-44FD-A1A1-FB1EAD2E2D7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0.32</c:v>
                </c:pt>
                <c:pt idx="1">
                  <c:v>0.28000000000000003</c:v>
                </c:pt>
                <c:pt idx="2">
                  <c:v>0.4</c:v>
                </c:pt>
                <c:pt idx="3">
                  <c:v>0.27</c:v>
                </c:pt>
                <c:pt idx="4">
                  <c:v>0.34</c:v>
                </c:pt>
              </c:numCache>
            </c:numRef>
          </c:val>
          <c:smooth val="0"/>
          <c:extLst>
            <c:ext xmlns:c16="http://schemas.microsoft.com/office/drawing/2014/chart" uri="{C3380CC4-5D6E-409C-BE32-E72D297353CC}">
              <c16:uniqueId val="{00000001-CED7-44FD-A1A1-FB1EAD2E2D7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60.15</c:v>
                </c:pt>
                <c:pt idx="1">
                  <c:v>60.08</c:v>
                </c:pt>
                <c:pt idx="2">
                  <c:v>60.08</c:v>
                </c:pt>
                <c:pt idx="3">
                  <c:v>59.55</c:v>
                </c:pt>
                <c:pt idx="4">
                  <c:v>60.62</c:v>
                </c:pt>
              </c:numCache>
            </c:numRef>
          </c:val>
          <c:extLst>
            <c:ext xmlns:c16="http://schemas.microsoft.com/office/drawing/2014/chart" uri="{C3380CC4-5D6E-409C-BE32-E72D297353CC}">
              <c16:uniqueId val="{00000000-3DD5-45F2-9429-EFF74D9EC9B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62.22</c:v>
                </c:pt>
                <c:pt idx="2">
                  <c:v>61.45</c:v>
                </c:pt>
                <c:pt idx="3">
                  <c:v>61.63</c:v>
                </c:pt>
                <c:pt idx="4">
                  <c:v>61.54</c:v>
                </c:pt>
              </c:numCache>
            </c:numRef>
          </c:val>
          <c:smooth val="0"/>
          <c:extLst>
            <c:ext xmlns:c16="http://schemas.microsoft.com/office/drawing/2014/chart" uri="{C3380CC4-5D6E-409C-BE32-E72D297353CC}">
              <c16:uniqueId val="{00000001-3DD5-45F2-9429-EFF74D9EC9B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99.97</c:v>
                </c:pt>
                <c:pt idx="1">
                  <c:v>99.95</c:v>
                </c:pt>
                <c:pt idx="2">
                  <c:v>99.95</c:v>
                </c:pt>
                <c:pt idx="3">
                  <c:v>99.49</c:v>
                </c:pt>
                <c:pt idx="4">
                  <c:v>98.97</c:v>
                </c:pt>
              </c:numCache>
            </c:numRef>
          </c:val>
          <c:extLst>
            <c:ext xmlns:c16="http://schemas.microsoft.com/office/drawing/2014/chart" uri="{C3380CC4-5D6E-409C-BE32-E72D297353CC}">
              <c16:uniqueId val="{00000000-C903-4DF7-8468-0FCF4DDE072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100.16</c:v>
                </c:pt>
                <c:pt idx="1">
                  <c:v>100.28</c:v>
                </c:pt>
                <c:pt idx="2">
                  <c:v>100.29</c:v>
                </c:pt>
                <c:pt idx="3">
                  <c:v>100.36</c:v>
                </c:pt>
                <c:pt idx="4">
                  <c:v>100.31</c:v>
                </c:pt>
              </c:numCache>
            </c:numRef>
          </c:val>
          <c:smooth val="0"/>
          <c:extLst>
            <c:ext xmlns:c16="http://schemas.microsoft.com/office/drawing/2014/chart" uri="{C3380CC4-5D6E-409C-BE32-E72D297353CC}">
              <c16:uniqueId val="{00000001-C903-4DF7-8468-0FCF4DDE072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100.01</c:v>
                </c:pt>
                <c:pt idx="1">
                  <c:v>101.51</c:v>
                </c:pt>
                <c:pt idx="2">
                  <c:v>101.79</c:v>
                </c:pt>
                <c:pt idx="3">
                  <c:v>101.89</c:v>
                </c:pt>
                <c:pt idx="4">
                  <c:v>101.81</c:v>
                </c:pt>
              </c:numCache>
            </c:numRef>
          </c:val>
          <c:extLst>
            <c:ext xmlns:c16="http://schemas.microsoft.com/office/drawing/2014/chart" uri="{C3380CC4-5D6E-409C-BE32-E72D297353CC}">
              <c16:uniqueId val="{00000000-DF49-48F9-A79E-2EB2FA74BFC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111.13</c:v>
                </c:pt>
                <c:pt idx="1">
                  <c:v>112.49</c:v>
                </c:pt>
                <c:pt idx="2">
                  <c:v>107.33</c:v>
                </c:pt>
                <c:pt idx="3">
                  <c:v>108.93</c:v>
                </c:pt>
                <c:pt idx="4">
                  <c:v>107.62</c:v>
                </c:pt>
              </c:numCache>
            </c:numRef>
          </c:val>
          <c:smooth val="0"/>
          <c:extLst>
            <c:ext xmlns:c16="http://schemas.microsoft.com/office/drawing/2014/chart" uri="{C3380CC4-5D6E-409C-BE32-E72D297353CC}">
              <c16:uniqueId val="{00000001-DF49-48F9-A79E-2EB2FA74BFC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72.78</c:v>
                </c:pt>
                <c:pt idx="1">
                  <c:v>72.58</c:v>
                </c:pt>
                <c:pt idx="2">
                  <c:v>72.89</c:v>
                </c:pt>
                <c:pt idx="3">
                  <c:v>72.099999999999994</c:v>
                </c:pt>
                <c:pt idx="4">
                  <c:v>71.510000000000005</c:v>
                </c:pt>
              </c:numCache>
            </c:numRef>
          </c:val>
          <c:extLst>
            <c:ext xmlns:c16="http://schemas.microsoft.com/office/drawing/2014/chart" uri="{C3380CC4-5D6E-409C-BE32-E72D297353CC}">
              <c16:uniqueId val="{00000000-A030-4D98-9E8B-35F85558C57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57.5</c:v>
                </c:pt>
                <c:pt idx="1">
                  <c:v>58.52</c:v>
                </c:pt>
                <c:pt idx="2">
                  <c:v>59.51</c:v>
                </c:pt>
                <c:pt idx="3">
                  <c:v>60.24</c:v>
                </c:pt>
                <c:pt idx="4">
                  <c:v>60.8</c:v>
                </c:pt>
              </c:numCache>
            </c:numRef>
          </c:val>
          <c:smooth val="0"/>
          <c:extLst>
            <c:ext xmlns:c16="http://schemas.microsoft.com/office/drawing/2014/chart" uri="{C3380CC4-5D6E-409C-BE32-E72D297353CC}">
              <c16:uniqueId val="{00000001-A030-4D98-9E8B-35F85558C57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56.96</c:v>
                </c:pt>
                <c:pt idx="1">
                  <c:v>59.02</c:v>
                </c:pt>
                <c:pt idx="2">
                  <c:v>60.34</c:v>
                </c:pt>
                <c:pt idx="3">
                  <c:v>70.52</c:v>
                </c:pt>
                <c:pt idx="4">
                  <c:v>75.72</c:v>
                </c:pt>
              </c:numCache>
            </c:numRef>
          </c:val>
          <c:extLst>
            <c:ext xmlns:c16="http://schemas.microsoft.com/office/drawing/2014/chart" uri="{C3380CC4-5D6E-409C-BE32-E72D297353CC}">
              <c16:uniqueId val="{00000000-B564-4E37-AFA0-1AEB2E3E061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30.3</c:v>
                </c:pt>
                <c:pt idx="1">
                  <c:v>31.74</c:v>
                </c:pt>
                <c:pt idx="2">
                  <c:v>32.380000000000003</c:v>
                </c:pt>
                <c:pt idx="3">
                  <c:v>34.479999999999997</c:v>
                </c:pt>
                <c:pt idx="4">
                  <c:v>38.24</c:v>
                </c:pt>
              </c:numCache>
            </c:numRef>
          </c:val>
          <c:smooth val="0"/>
          <c:extLst>
            <c:ext xmlns:c16="http://schemas.microsoft.com/office/drawing/2014/chart" uri="{C3380CC4-5D6E-409C-BE32-E72D297353CC}">
              <c16:uniqueId val="{00000001-B564-4E37-AFA0-1AEB2E3E061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512-4BFA-B290-8B3F6BD79B2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12.29</c:v>
                </c:pt>
                <c:pt idx="1">
                  <c:v>8.77</c:v>
                </c:pt>
                <c:pt idx="2">
                  <c:v>8.81</c:v>
                </c:pt>
                <c:pt idx="3">
                  <c:v>8.48</c:v>
                </c:pt>
                <c:pt idx="4">
                  <c:v>11</c:v>
                </c:pt>
              </c:numCache>
            </c:numRef>
          </c:val>
          <c:smooth val="0"/>
          <c:extLst>
            <c:ext xmlns:c16="http://schemas.microsoft.com/office/drawing/2014/chart" uri="{C3380CC4-5D6E-409C-BE32-E72D297353CC}">
              <c16:uniqueId val="{00000001-E512-4BFA-B290-8B3F6BD79B2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172.29</c:v>
                </c:pt>
                <c:pt idx="1">
                  <c:v>124.44</c:v>
                </c:pt>
                <c:pt idx="2">
                  <c:v>108.97</c:v>
                </c:pt>
                <c:pt idx="3">
                  <c:v>107.43</c:v>
                </c:pt>
                <c:pt idx="4">
                  <c:v>112.18</c:v>
                </c:pt>
              </c:numCache>
            </c:numRef>
          </c:val>
          <c:extLst>
            <c:ext xmlns:c16="http://schemas.microsoft.com/office/drawing/2014/chart" uri="{C3380CC4-5D6E-409C-BE32-E72D297353CC}">
              <c16:uniqueId val="{00000000-CF98-4FF5-9F45-CE4E8CFBC2F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284.45</c:v>
                </c:pt>
                <c:pt idx="1">
                  <c:v>309.23</c:v>
                </c:pt>
                <c:pt idx="2">
                  <c:v>313.43</c:v>
                </c:pt>
                <c:pt idx="3">
                  <c:v>303.10000000000002</c:v>
                </c:pt>
                <c:pt idx="4">
                  <c:v>318.89999999999998</c:v>
                </c:pt>
              </c:numCache>
            </c:numRef>
          </c:val>
          <c:smooth val="0"/>
          <c:extLst>
            <c:ext xmlns:c16="http://schemas.microsoft.com/office/drawing/2014/chart" uri="{C3380CC4-5D6E-409C-BE32-E72D297353CC}">
              <c16:uniqueId val="{00000001-CF98-4FF5-9F45-CE4E8CFBC2F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516.29</c:v>
                </c:pt>
                <c:pt idx="1">
                  <c:v>477.74</c:v>
                </c:pt>
                <c:pt idx="2">
                  <c:v>474.61</c:v>
                </c:pt>
                <c:pt idx="3">
                  <c:v>500.54</c:v>
                </c:pt>
                <c:pt idx="4">
                  <c:v>550.16</c:v>
                </c:pt>
              </c:numCache>
            </c:numRef>
          </c:val>
          <c:extLst>
            <c:ext xmlns:c16="http://schemas.microsoft.com/office/drawing/2014/chart" uri="{C3380CC4-5D6E-409C-BE32-E72D297353CC}">
              <c16:uniqueId val="{00000000-2F80-46C8-8540-621A7E08650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260.95999999999998</c:v>
                </c:pt>
                <c:pt idx="1">
                  <c:v>240.07</c:v>
                </c:pt>
                <c:pt idx="2">
                  <c:v>224.81</c:v>
                </c:pt>
                <c:pt idx="3">
                  <c:v>210.83</c:v>
                </c:pt>
                <c:pt idx="4">
                  <c:v>204.34</c:v>
                </c:pt>
              </c:numCache>
            </c:numRef>
          </c:val>
          <c:smooth val="0"/>
          <c:extLst>
            <c:ext xmlns:c16="http://schemas.microsoft.com/office/drawing/2014/chart" uri="{C3380CC4-5D6E-409C-BE32-E72D297353CC}">
              <c16:uniqueId val="{00000001-2F80-46C8-8540-621A7E08650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99.67</c:v>
                </c:pt>
                <c:pt idx="1">
                  <c:v>101.47</c:v>
                </c:pt>
                <c:pt idx="2">
                  <c:v>101.81</c:v>
                </c:pt>
                <c:pt idx="3">
                  <c:v>101.79</c:v>
                </c:pt>
                <c:pt idx="4">
                  <c:v>101.65</c:v>
                </c:pt>
              </c:numCache>
            </c:numRef>
          </c:val>
          <c:extLst>
            <c:ext xmlns:c16="http://schemas.microsoft.com/office/drawing/2014/chart" uri="{C3380CC4-5D6E-409C-BE32-E72D297353CC}">
              <c16:uniqueId val="{00000000-F1A0-4789-8C89-DA0F8752FF9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110.77</c:v>
                </c:pt>
                <c:pt idx="1">
                  <c:v>112.35</c:v>
                </c:pt>
                <c:pt idx="2">
                  <c:v>106.47</c:v>
                </c:pt>
                <c:pt idx="3">
                  <c:v>107.7</c:v>
                </c:pt>
                <c:pt idx="4">
                  <c:v>106.29</c:v>
                </c:pt>
              </c:numCache>
            </c:numRef>
          </c:val>
          <c:smooth val="0"/>
          <c:extLst>
            <c:ext xmlns:c16="http://schemas.microsoft.com/office/drawing/2014/chart" uri="{C3380CC4-5D6E-409C-BE32-E72D297353CC}">
              <c16:uniqueId val="{00000001-F1A0-4789-8C89-DA0F8752FF9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99.33</c:v>
                </c:pt>
                <c:pt idx="1">
                  <c:v>97.57</c:v>
                </c:pt>
                <c:pt idx="2">
                  <c:v>97.24</c:v>
                </c:pt>
                <c:pt idx="3">
                  <c:v>97.73</c:v>
                </c:pt>
                <c:pt idx="4">
                  <c:v>97.42</c:v>
                </c:pt>
              </c:numCache>
            </c:numRef>
          </c:val>
          <c:extLst>
            <c:ext xmlns:c16="http://schemas.microsoft.com/office/drawing/2014/chart" uri="{C3380CC4-5D6E-409C-BE32-E72D297353CC}">
              <c16:uniqueId val="{00000000-221F-4C0F-B0E4-019EDCEBF93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73.180000000000007</c:v>
                </c:pt>
                <c:pt idx="1">
                  <c:v>73.05</c:v>
                </c:pt>
                <c:pt idx="2">
                  <c:v>77.53</c:v>
                </c:pt>
                <c:pt idx="3">
                  <c:v>76.25</c:v>
                </c:pt>
                <c:pt idx="4">
                  <c:v>77.75</c:v>
                </c:pt>
              </c:numCache>
            </c:numRef>
          </c:val>
          <c:smooth val="0"/>
          <c:extLst>
            <c:ext xmlns:c16="http://schemas.microsoft.com/office/drawing/2014/chart" uri="{C3380CC4-5D6E-409C-BE32-E72D297353CC}">
              <c16:uniqueId val="{00000001-221F-4C0F-B0E4-019EDCEBF93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【38.24】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11" zoomScale="85" zoomScaleNormal="85" workbookViewId="0">
      <selection activeCell="BL16" sqref="BL16:BZ44"/>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石川県</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用水供給事業</v>
      </c>
      <c r="Q8" s="43"/>
      <c r="R8" s="43"/>
      <c r="S8" s="43"/>
      <c r="T8" s="43"/>
      <c r="U8" s="43"/>
      <c r="V8" s="43"/>
      <c r="W8" s="43" t="str">
        <f>データ!$L$6</f>
        <v>B</v>
      </c>
      <c r="X8" s="43"/>
      <c r="Y8" s="43"/>
      <c r="Z8" s="43"/>
      <c r="AA8" s="43"/>
      <c r="AB8" s="43"/>
      <c r="AC8" s="43"/>
      <c r="AD8" s="43" t="str">
        <f>データ!$M$6</f>
        <v>非設置</v>
      </c>
      <c r="AE8" s="43"/>
      <c r="AF8" s="43"/>
      <c r="AG8" s="43"/>
      <c r="AH8" s="43"/>
      <c r="AI8" s="43"/>
      <c r="AJ8" s="43"/>
      <c r="AK8" s="2"/>
      <c r="AL8" s="44">
        <f>データ!$R$6</f>
        <v>1098121</v>
      </c>
      <c r="AM8" s="44"/>
      <c r="AN8" s="44"/>
      <c r="AO8" s="44"/>
      <c r="AP8" s="44"/>
      <c r="AQ8" s="44"/>
      <c r="AR8" s="44"/>
      <c r="AS8" s="44"/>
      <c r="AT8" s="45">
        <f>データ!$S$6</f>
        <v>4186.2</v>
      </c>
      <c r="AU8" s="46"/>
      <c r="AV8" s="46"/>
      <c r="AW8" s="46"/>
      <c r="AX8" s="46"/>
      <c r="AY8" s="46"/>
      <c r="AZ8" s="46"/>
      <c r="BA8" s="46"/>
      <c r="BB8" s="47">
        <f>データ!$T$6</f>
        <v>262.32</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31.76</v>
      </c>
      <c r="J10" s="46"/>
      <c r="K10" s="46"/>
      <c r="L10" s="46"/>
      <c r="M10" s="46"/>
      <c r="N10" s="46"/>
      <c r="O10" s="80"/>
      <c r="P10" s="47">
        <f>データ!$P$6</f>
        <v>98.59</v>
      </c>
      <c r="Q10" s="47"/>
      <c r="R10" s="47"/>
      <c r="S10" s="47"/>
      <c r="T10" s="47"/>
      <c r="U10" s="47"/>
      <c r="V10" s="47"/>
      <c r="W10" s="44">
        <f>データ!$Q$6</f>
        <v>0</v>
      </c>
      <c r="X10" s="44"/>
      <c r="Y10" s="44"/>
      <c r="Z10" s="44"/>
      <c r="AA10" s="44"/>
      <c r="AB10" s="44"/>
      <c r="AC10" s="44"/>
      <c r="AD10" s="2"/>
      <c r="AE10" s="2"/>
      <c r="AF10" s="2"/>
      <c r="AG10" s="2"/>
      <c r="AH10" s="2"/>
      <c r="AI10" s="2"/>
      <c r="AJ10" s="2"/>
      <c r="AK10" s="2"/>
      <c r="AL10" s="44">
        <f>データ!$U$6</f>
        <v>1013708</v>
      </c>
      <c r="AM10" s="44"/>
      <c r="AN10" s="44"/>
      <c r="AO10" s="44"/>
      <c r="AP10" s="44"/>
      <c r="AQ10" s="44"/>
      <c r="AR10" s="44"/>
      <c r="AS10" s="44"/>
      <c r="AT10" s="45">
        <f>データ!$V$6</f>
        <v>875.96</v>
      </c>
      <c r="AU10" s="46"/>
      <c r="AV10" s="46"/>
      <c r="AW10" s="46"/>
      <c r="AX10" s="46"/>
      <c r="AY10" s="46"/>
      <c r="AZ10" s="46"/>
      <c r="BA10" s="46"/>
      <c r="BB10" s="47">
        <f>データ!$W$6</f>
        <v>1157.25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9"/>
      <c r="BM44" s="60"/>
      <c r="BN44" s="60"/>
      <c r="BO44" s="60"/>
      <c r="BP44" s="60"/>
      <c r="BQ44" s="60"/>
      <c r="BR44" s="60"/>
      <c r="BS44" s="60"/>
      <c r="BT44" s="60"/>
      <c r="BU44" s="60"/>
      <c r="BV44" s="60"/>
      <c r="BW44" s="60"/>
      <c r="BX44" s="60"/>
      <c r="BY44" s="60"/>
      <c r="BZ44" s="6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【107.62】</v>
      </c>
      <c r="F85" s="13" t="str">
        <f>データ!AS6</f>
        <v>【11.00】</v>
      </c>
      <c r="G85" s="13" t="str">
        <f>データ!BD6</f>
        <v>【318.90】</v>
      </c>
      <c r="H85" s="13" t="str">
        <f>データ!BO6</f>
        <v>【204.34】</v>
      </c>
      <c r="I85" s="13" t="str">
        <f>データ!BZ6</f>
        <v>【106.29】</v>
      </c>
      <c r="J85" s="13" t="str">
        <f>データ!CK6</f>
        <v>【77.75】</v>
      </c>
      <c r="K85" s="13" t="str">
        <f>データ!CV6</f>
        <v>【61.54】</v>
      </c>
      <c r="L85" s="13" t="str">
        <f>データ!DG6</f>
        <v>【100.31】</v>
      </c>
      <c r="M85" s="13" t="str">
        <f>データ!DR6</f>
        <v>【60.80】</v>
      </c>
      <c r="N85" s="13" t="str">
        <f>データ!EC6</f>
        <v>【38.24】</v>
      </c>
      <c r="O85" s="13" t="str">
        <f>データ!EN6</f>
        <v>【0.34】</v>
      </c>
    </row>
  </sheetData>
  <sheetProtection algorithmName="SHA-512" hashValue="8BQKhAmU1tc27UG1c1499LUa6CPnz9Z7hg/m97hLW4BOXebNFd3Whaxp3fk+ms6Y5N9PCItdH17BwGKcMBMvVg==" saltValue="S/5sPfts46zxIAehr5R6S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170003</v>
      </c>
      <c r="D6" s="20">
        <f t="shared" si="3"/>
        <v>46</v>
      </c>
      <c r="E6" s="20">
        <f t="shared" si="3"/>
        <v>1</v>
      </c>
      <c r="F6" s="20">
        <f t="shared" si="3"/>
        <v>0</v>
      </c>
      <c r="G6" s="20">
        <f t="shared" si="3"/>
        <v>2</v>
      </c>
      <c r="H6" s="20" t="str">
        <f t="shared" si="3"/>
        <v>石川県</v>
      </c>
      <c r="I6" s="20" t="str">
        <f t="shared" si="3"/>
        <v>法適用</v>
      </c>
      <c r="J6" s="20" t="str">
        <f t="shared" si="3"/>
        <v>水道事業</v>
      </c>
      <c r="K6" s="20" t="str">
        <f t="shared" si="3"/>
        <v>用水供給事業</v>
      </c>
      <c r="L6" s="20" t="str">
        <f t="shared" si="3"/>
        <v>B</v>
      </c>
      <c r="M6" s="20" t="str">
        <f t="shared" si="3"/>
        <v>非設置</v>
      </c>
      <c r="N6" s="21" t="str">
        <f t="shared" si="3"/>
        <v>-</v>
      </c>
      <c r="O6" s="21">
        <f t="shared" si="3"/>
        <v>31.76</v>
      </c>
      <c r="P6" s="21">
        <f t="shared" si="3"/>
        <v>98.59</v>
      </c>
      <c r="Q6" s="21">
        <f t="shared" si="3"/>
        <v>0</v>
      </c>
      <c r="R6" s="21">
        <f t="shared" si="3"/>
        <v>1098121</v>
      </c>
      <c r="S6" s="21">
        <f t="shared" si="3"/>
        <v>4186.2</v>
      </c>
      <c r="T6" s="21">
        <f t="shared" si="3"/>
        <v>262.32</v>
      </c>
      <c r="U6" s="21">
        <f t="shared" si="3"/>
        <v>1013708</v>
      </c>
      <c r="V6" s="21">
        <f t="shared" si="3"/>
        <v>875.96</v>
      </c>
      <c r="W6" s="21">
        <f t="shared" si="3"/>
        <v>1157.25</v>
      </c>
      <c r="X6" s="22">
        <f>IF(X7="",NA(),X7)</f>
        <v>100.01</v>
      </c>
      <c r="Y6" s="22">
        <f t="shared" ref="Y6:AG6" si="4">IF(Y7="",NA(),Y7)</f>
        <v>101.51</v>
      </c>
      <c r="Z6" s="22">
        <f t="shared" si="4"/>
        <v>101.79</v>
      </c>
      <c r="AA6" s="22">
        <f t="shared" si="4"/>
        <v>101.89</v>
      </c>
      <c r="AB6" s="22">
        <f t="shared" si="4"/>
        <v>101.81</v>
      </c>
      <c r="AC6" s="22">
        <f t="shared" si="4"/>
        <v>111.13</v>
      </c>
      <c r="AD6" s="22">
        <f t="shared" si="4"/>
        <v>112.49</v>
      </c>
      <c r="AE6" s="22">
        <f t="shared" si="4"/>
        <v>107.33</v>
      </c>
      <c r="AF6" s="22">
        <f t="shared" si="4"/>
        <v>108.93</v>
      </c>
      <c r="AG6" s="22">
        <f t="shared" si="4"/>
        <v>107.62</v>
      </c>
      <c r="AH6" s="21" t="str">
        <f>IF(AH7="","",IF(AH7="-","【-】","【"&amp;SUBSTITUTE(TEXT(AH7,"#,##0.00"),"-","△")&amp;"】"))</f>
        <v>【107.62】</v>
      </c>
      <c r="AI6" s="21">
        <f>IF(AI7="",NA(),AI7)</f>
        <v>0</v>
      </c>
      <c r="AJ6" s="21">
        <f t="shared" ref="AJ6:AR6" si="5">IF(AJ7="",NA(),AJ7)</f>
        <v>0</v>
      </c>
      <c r="AK6" s="21">
        <f t="shared" si="5"/>
        <v>0</v>
      </c>
      <c r="AL6" s="21">
        <f t="shared" si="5"/>
        <v>0</v>
      </c>
      <c r="AM6" s="21">
        <f t="shared" si="5"/>
        <v>0</v>
      </c>
      <c r="AN6" s="22">
        <f t="shared" si="5"/>
        <v>12.29</v>
      </c>
      <c r="AO6" s="22">
        <f t="shared" si="5"/>
        <v>8.77</v>
      </c>
      <c r="AP6" s="22">
        <f t="shared" si="5"/>
        <v>8.81</v>
      </c>
      <c r="AQ6" s="22">
        <f t="shared" si="5"/>
        <v>8.48</v>
      </c>
      <c r="AR6" s="22">
        <f t="shared" si="5"/>
        <v>11</v>
      </c>
      <c r="AS6" s="21" t="str">
        <f>IF(AS7="","",IF(AS7="-","【-】","【"&amp;SUBSTITUTE(TEXT(AS7,"#,##0.00"),"-","△")&amp;"】"))</f>
        <v>【11.00】</v>
      </c>
      <c r="AT6" s="22">
        <f>IF(AT7="",NA(),AT7)</f>
        <v>172.29</v>
      </c>
      <c r="AU6" s="22">
        <f t="shared" ref="AU6:BC6" si="6">IF(AU7="",NA(),AU7)</f>
        <v>124.44</v>
      </c>
      <c r="AV6" s="22">
        <f t="shared" si="6"/>
        <v>108.97</v>
      </c>
      <c r="AW6" s="22">
        <f t="shared" si="6"/>
        <v>107.43</v>
      </c>
      <c r="AX6" s="22">
        <f t="shared" si="6"/>
        <v>112.18</v>
      </c>
      <c r="AY6" s="22">
        <f t="shared" si="6"/>
        <v>284.45</v>
      </c>
      <c r="AZ6" s="22">
        <f t="shared" si="6"/>
        <v>309.23</v>
      </c>
      <c r="BA6" s="22">
        <f t="shared" si="6"/>
        <v>313.43</v>
      </c>
      <c r="BB6" s="22">
        <f t="shared" si="6"/>
        <v>303.10000000000002</v>
      </c>
      <c r="BC6" s="22">
        <f t="shared" si="6"/>
        <v>318.89999999999998</v>
      </c>
      <c r="BD6" s="21" t="str">
        <f>IF(BD7="","",IF(BD7="-","【-】","【"&amp;SUBSTITUTE(TEXT(BD7,"#,##0.00"),"-","△")&amp;"】"))</f>
        <v>【318.90】</v>
      </c>
      <c r="BE6" s="22">
        <f>IF(BE7="",NA(),BE7)</f>
        <v>516.29</v>
      </c>
      <c r="BF6" s="22">
        <f t="shared" ref="BF6:BN6" si="7">IF(BF7="",NA(),BF7)</f>
        <v>477.74</v>
      </c>
      <c r="BG6" s="22">
        <f t="shared" si="7"/>
        <v>474.61</v>
      </c>
      <c r="BH6" s="22">
        <f t="shared" si="7"/>
        <v>500.54</v>
      </c>
      <c r="BI6" s="22">
        <f t="shared" si="7"/>
        <v>550.16</v>
      </c>
      <c r="BJ6" s="22">
        <f t="shared" si="7"/>
        <v>260.95999999999998</v>
      </c>
      <c r="BK6" s="22">
        <f t="shared" si="7"/>
        <v>240.07</v>
      </c>
      <c r="BL6" s="22">
        <f t="shared" si="7"/>
        <v>224.81</v>
      </c>
      <c r="BM6" s="22">
        <f t="shared" si="7"/>
        <v>210.83</v>
      </c>
      <c r="BN6" s="22">
        <f t="shared" si="7"/>
        <v>204.34</v>
      </c>
      <c r="BO6" s="21" t="str">
        <f>IF(BO7="","",IF(BO7="-","【-】","【"&amp;SUBSTITUTE(TEXT(BO7,"#,##0.00"),"-","△")&amp;"】"))</f>
        <v>【204.34】</v>
      </c>
      <c r="BP6" s="22">
        <f>IF(BP7="",NA(),BP7)</f>
        <v>99.67</v>
      </c>
      <c r="BQ6" s="22">
        <f t="shared" ref="BQ6:BY6" si="8">IF(BQ7="",NA(),BQ7)</f>
        <v>101.47</v>
      </c>
      <c r="BR6" s="22">
        <f t="shared" si="8"/>
        <v>101.81</v>
      </c>
      <c r="BS6" s="22">
        <f t="shared" si="8"/>
        <v>101.79</v>
      </c>
      <c r="BT6" s="22">
        <f t="shared" si="8"/>
        <v>101.65</v>
      </c>
      <c r="BU6" s="22">
        <f t="shared" si="8"/>
        <v>110.77</v>
      </c>
      <c r="BV6" s="22">
        <f t="shared" si="8"/>
        <v>112.35</v>
      </c>
      <c r="BW6" s="22">
        <f t="shared" si="8"/>
        <v>106.47</v>
      </c>
      <c r="BX6" s="22">
        <f t="shared" si="8"/>
        <v>107.7</v>
      </c>
      <c r="BY6" s="22">
        <f t="shared" si="8"/>
        <v>106.29</v>
      </c>
      <c r="BZ6" s="21" t="str">
        <f>IF(BZ7="","",IF(BZ7="-","【-】","【"&amp;SUBSTITUTE(TEXT(BZ7,"#,##0.00"),"-","△")&amp;"】"))</f>
        <v>【106.29】</v>
      </c>
      <c r="CA6" s="22">
        <f>IF(CA7="",NA(),CA7)</f>
        <v>99.33</v>
      </c>
      <c r="CB6" s="22">
        <f t="shared" ref="CB6:CJ6" si="9">IF(CB7="",NA(),CB7)</f>
        <v>97.57</v>
      </c>
      <c r="CC6" s="22">
        <f t="shared" si="9"/>
        <v>97.24</v>
      </c>
      <c r="CD6" s="22">
        <f t="shared" si="9"/>
        <v>97.73</v>
      </c>
      <c r="CE6" s="22">
        <f t="shared" si="9"/>
        <v>97.42</v>
      </c>
      <c r="CF6" s="22">
        <f t="shared" si="9"/>
        <v>73.180000000000007</v>
      </c>
      <c r="CG6" s="22">
        <f t="shared" si="9"/>
        <v>73.05</v>
      </c>
      <c r="CH6" s="22">
        <f t="shared" si="9"/>
        <v>77.53</v>
      </c>
      <c r="CI6" s="22">
        <f t="shared" si="9"/>
        <v>76.25</v>
      </c>
      <c r="CJ6" s="22">
        <f t="shared" si="9"/>
        <v>77.75</v>
      </c>
      <c r="CK6" s="21" t="str">
        <f>IF(CK7="","",IF(CK7="-","【-】","【"&amp;SUBSTITUTE(TEXT(CK7,"#,##0.00"),"-","△")&amp;"】"))</f>
        <v>【77.75】</v>
      </c>
      <c r="CL6" s="22">
        <f>IF(CL7="",NA(),CL7)</f>
        <v>60.15</v>
      </c>
      <c r="CM6" s="22">
        <f t="shared" ref="CM6:CU6" si="10">IF(CM7="",NA(),CM7)</f>
        <v>60.08</v>
      </c>
      <c r="CN6" s="22">
        <f t="shared" si="10"/>
        <v>60.08</v>
      </c>
      <c r="CO6" s="22">
        <f t="shared" si="10"/>
        <v>59.55</v>
      </c>
      <c r="CP6" s="22">
        <f t="shared" si="10"/>
        <v>60.62</v>
      </c>
      <c r="CQ6" s="22">
        <f t="shared" si="10"/>
        <v>62.26</v>
      </c>
      <c r="CR6" s="22">
        <f t="shared" si="10"/>
        <v>62.22</v>
      </c>
      <c r="CS6" s="22">
        <f t="shared" si="10"/>
        <v>61.45</v>
      </c>
      <c r="CT6" s="22">
        <f t="shared" si="10"/>
        <v>61.63</v>
      </c>
      <c r="CU6" s="22">
        <f t="shared" si="10"/>
        <v>61.54</v>
      </c>
      <c r="CV6" s="21" t="str">
        <f>IF(CV7="","",IF(CV7="-","【-】","【"&amp;SUBSTITUTE(TEXT(CV7,"#,##0.00"),"-","△")&amp;"】"))</f>
        <v>【61.54】</v>
      </c>
      <c r="CW6" s="22">
        <f>IF(CW7="",NA(),CW7)</f>
        <v>99.97</v>
      </c>
      <c r="CX6" s="22">
        <f t="shared" ref="CX6:DF6" si="11">IF(CX7="",NA(),CX7)</f>
        <v>99.95</v>
      </c>
      <c r="CY6" s="22">
        <f t="shared" si="11"/>
        <v>99.95</v>
      </c>
      <c r="CZ6" s="22">
        <f t="shared" si="11"/>
        <v>99.49</v>
      </c>
      <c r="DA6" s="22">
        <f t="shared" si="11"/>
        <v>98.97</v>
      </c>
      <c r="DB6" s="22">
        <f t="shared" si="11"/>
        <v>100.16</v>
      </c>
      <c r="DC6" s="22">
        <f t="shared" si="11"/>
        <v>100.28</v>
      </c>
      <c r="DD6" s="22">
        <f t="shared" si="11"/>
        <v>100.29</v>
      </c>
      <c r="DE6" s="22">
        <f t="shared" si="11"/>
        <v>100.36</v>
      </c>
      <c r="DF6" s="22">
        <f t="shared" si="11"/>
        <v>100.31</v>
      </c>
      <c r="DG6" s="21" t="str">
        <f>IF(DG7="","",IF(DG7="-","【-】","【"&amp;SUBSTITUTE(TEXT(DG7,"#,##0.00"),"-","△")&amp;"】"))</f>
        <v>【100.31】</v>
      </c>
      <c r="DH6" s="22">
        <f>IF(DH7="",NA(),DH7)</f>
        <v>72.78</v>
      </c>
      <c r="DI6" s="22">
        <f t="shared" ref="DI6:DQ6" si="12">IF(DI7="",NA(),DI7)</f>
        <v>72.58</v>
      </c>
      <c r="DJ6" s="22">
        <f t="shared" si="12"/>
        <v>72.89</v>
      </c>
      <c r="DK6" s="22">
        <f t="shared" si="12"/>
        <v>72.099999999999994</v>
      </c>
      <c r="DL6" s="22">
        <f t="shared" si="12"/>
        <v>71.510000000000005</v>
      </c>
      <c r="DM6" s="22">
        <f t="shared" si="12"/>
        <v>57.5</v>
      </c>
      <c r="DN6" s="22">
        <f t="shared" si="12"/>
        <v>58.52</v>
      </c>
      <c r="DO6" s="22">
        <f t="shared" si="12"/>
        <v>59.51</v>
      </c>
      <c r="DP6" s="22">
        <f t="shared" si="12"/>
        <v>60.24</v>
      </c>
      <c r="DQ6" s="22">
        <f t="shared" si="12"/>
        <v>60.8</v>
      </c>
      <c r="DR6" s="21" t="str">
        <f>IF(DR7="","",IF(DR7="-","【-】","【"&amp;SUBSTITUTE(TEXT(DR7,"#,##0.00"),"-","△")&amp;"】"))</f>
        <v>【60.80】</v>
      </c>
      <c r="DS6" s="22">
        <f>IF(DS7="",NA(),DS7)</f>
        <v>56.96</v>
      </c>
      <c r="DT6" s="22">
        <f t="shared" ref="DT6:EB6" si="13">IF(DT7="",NA(),DT7)</f>
        <v>59.02</v>
      </c>
      <c r="DU6" s="22">
        <f t="shared" si="13"/>
        <v>60.34</v>
      </c>
      <c r="DV6" s="22">
        <f t="shared" si="13"/>
        <v>70.52</v>
      </c>
      <c r="DW6" s="22">
        <f t="shared" si="13"/>
        <v>75.72</v>
      </c>
      <c r="DX6" s="22">
        <f t="shared" si="13"/>
        <v>30.3</v>
      </c>
      <c r="DY6" s="22">
        <f t="shared" si="13"/>
        <v>31.74</v>
      </c>
      <c r="DZ6" s="22">
        <f t="shared" si="13"/>
        <v>32.380000000000003</v>
      </c>
      <c r="EA6" s="22">
        <f t="shared" si="13"/>
        <v>34.479999999999997</v>
      </c>
      <c r="EB6" s="22">
        <f t="shared" si="13"/>
        <v>38.24</v>
      </c>
      <c r="EC6" s="21" t="str">
        <f>IF(EC7="","",IF(EC7="-","【-】","【"&amp;SUBSTITUTE(TEXT(EC7,"#,##0.00"),"-","△")&amp;"】"))</f>
        <v>【38.24】</v>
      </c>
      <c r="ED6" s="21">
        <f>IF(ED7="",NA(),ED7)</f>
        <v>0</v>
      </c>
      <c r="EE6" s="21">
        <f t="shared" ref="EE6:EM6" si="14">IF(EE7="",NA(),EE7)</f>
        <v>0</v>
      </c>
      <c r="EF6" s="21">
        <f t="shared" si="14"/>
        <v>0</v>
      </c>
      <c r="EG6" s="21">
        <f t="shared" si="14"/>
        <v>0</v>
      </c>
      <c r="EH6" s="21">
        <f t="shared" si="14"/>
        <v>0</v>
      </c>
      <c r="EI6" s="22">
        <f t="shared" si="14"/>
        <v>0.32</v>
      </c>
      <c r="EJ6" s="22">
        <f t="shared" si="14"/>
        <v>0.28000000000000003</v>
      </c>
      <c r="EK6" s="22">
        <f t="shared" si="14"/>
        <v>0.4</v>
      </c>
      <c r="EL6" s="22">
        <f t="shared" si="14"/>
        <v>0.27</v>
      </c>
      <c r="EM6" s="22">
        <f t="shared" si="14"/>
        <v>0.34</v>
      </c>
      <c r="EN6" s="21" t="str">
        <f>IF(EN7="","",IF(EN7="-","【-】","【"&amp;SUBSTITUTE(TEXT(EN7,"#,##0.00"),"-","△")&amp;"】"))</f>
        <v>【0.34】</v>
      </c>
    </row>
    <row r="7" spans="1:144" s="23" customFormat="1" x14ac:dyDescent="0.2">
      <c r="A7" s="15"/>
      <c r="B7" s="24">
        <v>2024</v>
      </c>
      <c r="C7" s="24">
        <v>170003</v>
      </c>
      <c r="D7" s="24">
        <v>46</v>
      </c>
      <c r="E7" s="24">
        <v>1</v>
      </c>
      <c r="F7" s="24">
        <v>0</v>
      </c>
      <c r="G7" s="24">
        <v>2</v>
      </c>
      <c r="H7" s="24" t="s">
        <v>93</v>
      </c>
      <c r="I7" s="24" t="s">
        <v>94</v>
      </c>
      <c r="J7" s="24" t="s">
        <v>95</v>
      </c>
      <c r="K7" s="24" t="s">
        <v>96</v>
      </c>
      <c r="L7" s="24" t="s">
        <v>97</v>
      </c>
      <c r="M7" s="24" t="s">
        <v>98</v>
      </c>
      <c r="N7" s="25" t="s">
        <v>99</v>
      </c>
      <c r="O7" s="25">
        <v>31.76</v>
      </c>
      <c r="P7" s="25">
        <v>98.59</v>
      </c>
      <c r="Q7" s="25">
        <v>0</v>
      </c>
      <c r="R7" s="25">
        <v>1098121</v>
      </c>
      <c r="S7" s="25">
        <v>4186.2</v>
      </c>
      <c r="T7" s="25">
        <v>262.32</v>
      </c>
      <c r="U7" s="25">
        <v>1013708</v>
      </c>
      <c r="V7" s="25">
        <v>875.96</v>
      </c>
      <c r="W7" s="25">
        <v>1157.25</v>
      </c>
      <c r="X7" s="25">
        <v>100.01</v>
      </c>
      <c r="Y7" s="25">
        <v>101.51</v>
      </c>
      <c r="Z7" s="25">
        <v>101.79</v>
      </c>
      <c r="AA7" s="25">
        <v>101.89</v>
      </c>
      <c r="AB7" s="25">
        <v>101.81</v>
      </c>
      <c r="AC7" s="25">
        <v>111.13</v>
      </c>
      <c r="AD7" s="25">
        <v>112.49</v>
      </c>
      <c r="AE7" s="25">
        <v>107.33</v>
      </c>
      <c r="AF7" s="25">
        <v>108.93</v>
      </c>
      <c r="AG7" s="25">
        <v>107.62</v>
      </c>
      <c r="AH7" s="25">
        <v>107.62</v>
      </c>
      <c r="AI7" s="25">
        <v>0</v>
      </c>
      <c r="AJ7" s="25">
        <v>0</v>
      </c>
      <c r="AK7" s="25">
        <v>0</v>
      </c>
      <c r="AL7" s="25">
        <v>0</v>
      </c>
      <c r="AM7" s="25">
        <v>0</v>
      </c>
      <c r="AN7" s="25">
        <v>12.29</v>
      </c>
      <c r="AO7" s="25">
        <v>8.77</v>
      </c>
      <c r="AP7" s="25">
        <v>8.81</v>
      </c>
      <c r="AQ7" s="25">
        <v>8.48</v>
      </c>
      <c r="AR7" s="25">
        <v>11</v>
      </c>
      <c r="AS7" s="25">
        <v>11</v>
      </c>
      <c r="AT7" s="25">
        <v>172.29</v>
      </c>
      <c r="AU7" s="25">
        <v>124.44</v>
      </c>
      <c r="AV7" s="25">
        <v>108.97</v>
      </c>
      <c r="AW7" s="25">
        <v>107.43</v>
      </c>
      <c r="AX7" s="25">
        <v>112.18</v>
      </c>
      <c r="AY7" s="25">
        <v>284.45</v>
      </c>
      <c r="AZ7" s="25">
        <v>309.23</v>
      </c>
      <c r="BA7" s="25">
        <v>313.43</v>
      </c>
      <c r="BB7" s="25">
        <v>303.10000000000002</v>
      </c>
      <c r="BC7" s="25">
        <v>318.89999999999998</v>
      </c>
      <c r="BD7" s="25">
        <v>318.89999999999998</v>
      </c>
      <c r="BE7" s="25">
        <v>516.29</v>
      </c>
      <c r="BF7" s="25">
        <v>477.74</v>
      </c>
      <c r="BG7" s="25">
        <v>474.61</v>
      </c>
      <c r="BH7" s="25">
        <v>500.54</v>
      </c>
      <c r="BI7" s="25">
        <v>550.16</v>
      </c>
      <c r="BJ7" s="25">
        <v>260.95999999999998</v>
      </c>
      <c r="BK7" s="25">
        <v>240.07</v>
      </c>
      <c r="BL7" s="25">
        <v>224.81</v>
      </c>
      <c r="BM7" s="25">
        <v>210.83</v>
      </c>
      <c r="BN7" s="25">
        <v>204.34</v>
      </c>
      <c r="BO7" s="25">
        <v>204.34</v>
      </c>
      <c r="BP7" s="25">
        <v>99.67</v>
      </c>
      <c r="BQ7" s="25">
        <v>101.47</v>
      </c>
      <c r="BR7" s="25">
        <v>101.81</v>
      </c>
      <c r="BS7" s="25">
        <v>101.79</v>
      </c>
      <c r="BT7" s="25">
        <v>101.65</v>
      </c>
      <c r="BU7" s="25">
        <v>110.77</v>
      </c>
      <c r="BV7" s="25">
        <v>112.35</v>
      </c>
      <c r="BW7" s="25">
        <v>106.47</v>
      </c>
      <c r="BX7" s="25">
        <v>107.7</v>
      </c>
      <c r="BY7" s="25">
        <v>106.29</v>
      </c>
      <c r="BZ7" s="25">
        <v>106.29</v>
      </c>
      <c r="CA7" s="25">
        <v>99.33</v>
      </c>
      <c r="CB7" s="25">
        <v>97.57</v>
      </c>
      <c r="CC7" s="25">
        <v>97.24</v>
      </c>
      <c r="CD7" s="25">
        <v>97.73</v>
      </c>
      <c r="CE7" s="25">
        <v>97.42</v>
      </c>
      <c r="CF7" s="25">
        <v>73.180000000000007</v>
      </c>
      <c r="CG7" s="25">
        <v>73.05</v>
      </c>
      <c r="CH7" s="25">
        <v>77.53</v>
      </c>
      <c r="CI7" s="25">
        <v>76.25</v>
      </c>
      <c r="CJ7" s="25">
        <v>77.75</v>
      </c>
      <c r="CK7" s="25">
        <v>77.75</v>
      </c>
      <c r="CL7" s="25">
        <v>60.15</v>
      </c>
      <c r="CM7" s="25">
        <v>60.08</v>
      </c>
      <c r="CN7" s="25">
        <v>60.08</v>
      </c>
      <c r="CO7" s="25">
        <v>59.55</v>
      </c>
      <c r="CP7" s="25">
        <v>60.62</v>
      </c>
      <c r="CQ7" s="25">
        <v>62.26</v>
      </c>
      <c r="CR7" s="25">
        <v>62.22</v>
      </c>
      <c r="CS7" s="25">
        <v>61.45</v>
      </c>
      <c r="CT7" s="25">
        <v>61.63</v>
      </c>
      <c r="CU7" s="25">
        <v>61.54</v>
      </c>
      <c r="CV7" s="25">
        <v>61.54</v>
      </c>
      <c r="CW7" s="25">
        <v>99.97</v>
      </c>
      <c r="CX7" s="25">
        <v>99.95</v>
      </c>
      <c r="CY7" s="25">
        <v>99.95</v>
      </c>
      <c r="CZ7" s="25">
        <v>99.49</v>
      </c>
      <c r="DA7" s="25">
        <v>98.97</v>
      </c>
      <c r="DB7" s="25">
        <v>100.16</v>
      </c>
      <c r="DC7" s="25">
        <v>100.28</v>
      </c>
      <c r="DD7" s="25">
        <v>100.29</v>
      </c>
      <c r="DE7" s="25">
        <v>100.36</v>
      </c>
      <c r="DF7" s="25">
        <v>100.31</v>
      </c>
      <c r="DG7" s="25">
        <v>100.31</v>
      </c>
      <c r="DH7" s="25">
        <v>72.78</v>
      </c>
      <c r="DI7" s="25">
        <v>72.58</v>
      </c>
      <c r="DJ7" s="25">
        <v>72.89</v>
      </c>
      <c r="DK7" s="25">
        <v>72.099999999999994</v>
      </c>
      <c r="DL7" s="25">
        <v>71.510000000000005</v>
      </c>
      <c r="DM7" s="25">
        <v>57.5</v>
      </c>
      <c r="DN7" s="25">
        <v>58.52</v>
      </c>
      <c r="DO7" s="25">
        <v>59.51</v>
      </c>
      <c r="DP7" s="25">
        <v>60.24</v>
      </c>
      <c r="DQ7" s="25">
        <v>60.8</v>
      </c>
      <c r="DR7" s="25">
        <v>60.8</v>
      </c>
      <c r="DS7" s="25">
        <v>56.96</v>
      </c>
      <c r="DT7" s="25">
        <v>59.02</v>
      </c>
      <c r="DU7" s="25">
        <v>60.34</v>
      </c>
      <c r="DV7" s="25">
        <v>70.52</v>
      </c>
      <c r="DW7" s="25">
        <v>75.72</v>
      </c>
      <c r="DX7" s="25">
        <v>30.3</v>
      </c>
      <c r="DY7" s="25">
        <v>31.74</v>
      </c>
      <c r="DZ7" s="25">
        <v>32.380000000000003</v>
      </c>
      <c r="EA7" s="25">
        <v>34.479999999999997</v>
      </c>
      <c r="EB7" s="25">
        <v>38.24</v>
      </c>
      <c r="EC7" s="25">
        <v>38.24</v>
      </c>
      <c r="ED7" s="25">
        <v>0</v>
      </c>
      <c r="EE7" s="25">
        <v>0</v>
      </c>
      <c r="EF7" s="25">
        <v>0</v>
      </c>
      <c r="EG7" s="25">
        <v>0</v>
      </c>
      <c r="EH7" s="25">
        <v>0</v>
      </c>
      <c r="EI7" s="25">
        <v>0.32</v>
      </c>
      <c r="EJ7" s="25">
        <v>0.28000000000000003</v>
      </c>
      <c r="EK7" s="25">
        <v>0.4</v>
      </c>
      <c r="EL7" s="25">
        <v>0.27</v>
      </c>
      <c r="EM7" s="25">
        <v>0.34</v>
      </c>
      <c r="EN7" s="25">
        <v>0.34</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C04A1C97-2FAD-47E8-B4A4-6F1BF88FBF8B}"/>
</file>

<file path=customXml/itemProps2.xml><?xml version="1.0" encoding="utf-8"?>
<ds:datastoreItem xmlns:ds="http://schemas.openxmlformats.org/officeDocument/2006/customXml" ds:itemID="{86293C2C-93A4-4F35-A49B-97379ED12752}"/>
</file>

<file path=customXml/itemProps3.xml><?xml version="1.0" encoding="utf-8"?>
<ds:datastoreItem xmlns:ds="http://schemas.openxmlformats.org/officeDocument/2006/customXml" ds:itemID="{956CAB08-F042-4374-B1AB-7BF8E489F4B0}"/>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2026-01-19T05:15:57Z</cp:lastPrinted>
  <dcterms:created xsi:type="dcterms:W3CDTF">2025-12-12T09:15:41Z</dcterms:created>
  <dcterms:modified xsi:type="dcterms:W3CDTF">2026-01-20T05:16:25Z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