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>
    <mc:Choice Requires="x15">
      <x15ac:absPath xmlns:x15ac="http://schemas.microsoft.com/office/spreadsheetml/2010/11/ac" url="\\flsv\2516000_都市計画課\16_生活排水対策室\01_流域経営G\4000_照会・回答・通知等\01_照会・回答\★R7年度\R080120【総務省】公営企業に係る経営比較分析表（令和６年度決算）の分析等について\"/>
    </mc:Choice>
  </mc:AlternateContent>
  <xr:revisionPtr revIDLastSave="0" documentId="13_ncr:1_{039D5B88-5AF5-4CAA-AD96-E408A23091C3}" xr6:coauthVersionLast="47" xr6:coauthVersionMax="47" xr10:uidLastSave="{00000000-0000-0000-0000-000000000000}"/>
  <workbookProtection workbookAlgorithmName="SHA-512" workbookHashValue="Bo9RxBkq0elRMMFtvC9ClezVfuFxaBg3swFnohN/qcN/SQlz3ZQpQtIpTRUZGvb37Kz8oYJhBj+o4sXwhu2Jrw==" workbookSaltValue="lEC16ymZFTEiaGvujpd/Q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H85" i="4"/>
  <c r="BB10" i="4"/>
  <c r="AT10" i="4"/>
  <c r="P10" i="4"/>
  <c r="W8" i="4"/>
  <c r="P8" i="4"/>
  <c r="B6" i="4"/>
</calcChain>
</file>

<file path=xl/sharedStrings.xml><?xml version="1.0" encoding="utf-8"?>
<sst xmlns="http://schemas.openxmlformats.org/spreadsheetml/2006/main" count="231" uniqueCount="117">
  <si>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</si>
  <si>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</si>
  <si>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</si>
  <si>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</si>
  <si>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</si>
  <si>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</si>
  <si>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</si>
  <si>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</si>
  <si>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</si>
  <si>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</si>
  <si>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</si>
  <si>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</si>
  <si>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</si>
  <si>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</si>
  <si>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</si>
  <si>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</si>
  <si>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</si>
  <si>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</si>
  <si>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</si>
  <si>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</si>
  <si>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</si>
  <si>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</si>
  <si>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</si>
  <si>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</si>
  <si>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</si>
  <si>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</si>
  <si>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</si>
  <si>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</si>
  <si>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</si>
  <si>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</si>
  <si>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</si>
  <si>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</si>
  <si>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</si>
  <si>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</si>
  <si>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</si>
  <si>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</si>
  <si>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</si>
  <si>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</si>
  <si>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</si>
  <si>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</si>
  <si>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</si>
  <si>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</si>
  <si>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</si>
  <si>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</si>
  <si>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</si>
  <si>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</si>
  <si>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</si>
  <si>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</si>
  <si>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</si>
  <si>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</si>
  <si>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</si>
  <si>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</si>
  <si>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</si>
  <si>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</si>
  <si>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</si>
  <si>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</si>
  <si>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</si>
  <si>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</si>
  <si>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</si>
  <si>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</si>
  <si>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</si>
  <si>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</si>
  <si>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</si>
  <si>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</si>
  <si>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</si>
  <si>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</si>
  <si>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</si>
  <si>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</si>
  <si>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</si>
  <si>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</si>
  <si>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</si>
  <si>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</si>
  <si>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</si>
  <si>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</si>
  <si>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</si>
  <si>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</si>
  <si>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</si>
  <si>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</si>
  <si>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</si>
  <si>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</si>
  <si>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</si>
  <si>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</si>
  <si>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</si>
  <si>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</si>
  <si>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</si>
  <si>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</si>
  <si>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</si>
  <si>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</si>
  <si>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</si>
  <si>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</si>
  <si>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</si>
  <si>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</si>
  <si>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</si>
  <si>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</si>
  <si>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</si>
  <si>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</si>
  <si>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</t>
  </si>
  <si>
    <t>法適用</t>
  </si>
  <si>
    <t>下水道事業</t>
  </si>
  <si>
    <t>流域下水道</t>
  </si>
  <si>
    <t>E1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</si>
  <si>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</si>
  <si>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</si>
  <si>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</si>
  <si>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</si>
  <si>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</si>
  <si>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</si>
  <si>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</si>
  <si>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</si>
  <si>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</si>
  <si>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</si>
  <si>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</si>
  <si>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</si>
  <si>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</si>
  <si>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①経常収支比率は１００％を超えており、累積欠損金も生じていないことから、経営状況は健全です。
③流動比率は令和３年度から１００％以上に改善しており、資金繰りに支障はありません。</t>
    <rPh sb="1" eb="3">
      <t>ケイジョウ</t>
    </rPh>
    <rPh sb="3" eb="5">
      <t>シュウシ</t>
    </rPh>
    <rPh sb="5" eb="7">
      <t>ヒリツ</t>
    </rPh>
    <rPh sb="13" eb="14">
      <t>コ</t>
    </rPh>
    <rPh sb="19" eb="21">
      <t>ルイセキ</t>
    </rPh>
    <rPh sb="21" eb="23">
      <t>ケッソン</t>
    </rPh>
    <rPh sb="23" eb="24">
      <t>キン</t>
    </rPh>
    <rPh sb="25" eb="26">
      <t>ショウ</t>
    </rPh>
    <rPh sb="36" eb="38">
      <t>ケイエイ</t>
    </rPh>
    <rPh sb="38" eb="40">
      <t>ジョウキョウ</t>
    </rPh>
    <rPh sb="41" eb="43">
      <t>ケンゼン</t>
    </rPh>
    <rPh sb="49" eb="51">
      <t>リュウドウ</t>
    </rPh>
    <rPh sb="51" eb="53">
      <t>ヒリツ</t>
    </rPh>
    <rPh sb="54" eb="56">
      <t>レイワ</t>
    </rPh>
    <rPh sb="57" eb="59">
      <t>ネンド</t>
    </rPh>
    <rPh sb="65" eb="67">
      <t>イジョウ</t>
    </rPh>
    <rPh sb="68" eb="70">
      <t>カイゼン</t>
    </rPh>
    <rPh sb="75" eb="77">
      <t>シキン</t>
    </rPh>
    <rPh sb="77" eb="78">
      <t>グ</t>
    </rPh>
    <rPh sb="80" eb="82">
      <t>シショウ</t>
    </rPh>
    <phoneticPr fontId="4"/>
  </si>
  <si>
    <t>概ね健全な経営状況となっており、今後も適正な施設管理に努めるとともに、引き続き健全は経営に努めます。</t>
    <rPh sb="0" eb="1">
      <t>オオム</t>
    </rPh>
    <rPh sb="2" eb="4">
      <t>ケンゼン</t>
    </rPh>
    <rPh sb="5" eb="7">
      <t>ケイエイ</t>
    </rPh>
    <rPh sb="7" eb="9">
      <t>ジョウキョウ</t>
    </rPh>
    <rPh sb="16" eb="18">
      <t>コンゴ</t>
    </rPh>
    <rPh sb="19" eb="21">
      <t>テキセイ</t>
    </rPh>
    <rPh sb="22" eb="24">
      <t>シセツ</t>
    </rPh>
    <rPh sb="24" eb="26">
      <t>カンリ</t>
    </rPh>
    <rPh sb="27" eb="28">
      <t>ツト</t>
    </rPh>
    <rPh sb="35" eb="36">
      <t>ヒ</t>
    </rPh>
    <rPh sb="37" eb="38">
      <t>ツヅ</t>
    </rPh>
    <rPh sb="39" eb="41">
      <t>ケンゼン</t>
    </rPh>
    <rPh sb="42" eb="44">
      <t>ケイエイ</t>
    </rPh>
    <rPh sb="45" eb="46">
      <t>ツト</t>
    </rPh>
    <phoneticPr fontId="4"/>
  </si>
  <si>
    <t>③本県の管渠については、標準耐用年数（５０年）を経過しているものはなく、令和６年度は対策すべきものもなかったことから、管渠改善率は０％となっています。</t>
    <rPh sb="1" eb="3">
      <t>ホンケン</t>
    </rPh>
    <rPh sb="4" eb="6">
      <t>カンキョ</t>
    </rPh>
    <rPh sb="12" eb="14">
      <t>ヒョウジュン</t>
    </rPh>
    <rPh sb="14" eb="16">
      <t>タイヨウ</t>
    </rPh>
    <rPh sb="16" eb="18">
      <t>ネンスウ</t>
    </rPh>
    <rPh sb="21" eb="22">
      <t>ネン</t>
    </rPh>
    <rPh sb="24" eb="26">
      <t>ケイカ</t>
    </rPh>
    <rPh sb="36" eb="38">
      <t>レイワ</t>
    </rPh>
    <rPh sb="39" eb="41">
      <t>ネンド</t>
    </rPh>
    <rPh sb="42" eb="44">
      <t>タイサク</t>
    </rPh>
    <rPh sb="59" eb="61">
      <t>カンキョ</t>
    </rPh>
    <rPh sb="61" eb="63">
      <t>カイゼン</t>
    </rPh>
    <rPh sb="63" eb="64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</si>
</sst>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3-49FF-BFAC-C8D1902B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1.87</c:v>
                </c:pt>
                <c:pt idx="1">
                  <c:v>0.1</c:v>
                </c:pt>
                <c:pt idx="2">
                  <c:v>0.09</c:v>
                </c:pt>
                <c:pt idx="3">
                  <c:v>0.06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3-49FF-BFAC-C8D1902B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61.65</c:v>
                </c:pt>
                <c:pt idx="1">
                  <c:v>62.34</c:v>
                </c:pt>
                <c:pt idx="2">
                  <c:v>61.46</c:v>
                </c:pt>
                <c:pt idx="3">
                  <c:v>61.72</c:v>
                </c:pt>
                <c:pt idx="4">
                  <c:v>66.319999999999993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CCF-832B-2C021F7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68.2</c:v>
                </c:pt>
                <c:pt idx="1">
                  <c:v>68.05</c:v>
                </c:pt>
                <c:pt idx="2">
                  <c:v>67.099999999999994</c:v>
                </c:pt>
                <c:pt idx="3">
                  <c:v>71.900000000000006</c:v>
                </c:pt>
                <c:pt idx="4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5-4CCF-832B-2C021F7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90.25</c:v>
                </c:pt>
                <c:pt idx="1">
                  <c:v>90.77</c:v>
                </c:pt>
                <c:pt idx="2">
                  <c:v>92.6</c:v>
                </c:pt>
                <c:pt idx="3">
                  <c:v>92.94</c:v>
                </c:pt>
                <c:pt idx="4">
                  <c:v>93.56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3-4D2D-83BC-9A089E03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94.01</c:v>
                </c:pt>
                <c:pt idx="1">
                  <c:v>94.14</c:v>
                </c:pt>
                <c:pt idx="2">
                  <c:v>94.02</c:v>
                </c:pt>
                <c:pt idx="3">
                  <c:v>94.43</c:v>
                </c:pt>
                <c:pt idx="4">
                  <c:v>94.27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3-4D2D-83BC-9A089E03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110.66</c:v>
                </c:pt>
                <c:pt idx="1">
                  <c:v>112.29</c:v>
                </c:pt>
                <c:pt idx="2">
                  <c:v>107.21</c:v>
                </c:pt>
                <c:pt idx="3">
                  <c:v>104.59</c:v>
                </c:pt>
                <c:pt idx="4">
                  <c:v>100.69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C-428E-B42B-0254BD2C5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101.63</c:v>
                </c:pt>
                <c:pt idx="1">
                  <c:v>100.14</c:v>
                </c:pt>
                <c:pt idx="2">
                  <c:v>99.22</c:v>
                </c:pt>
                <c:pt idx="3">
                  <c:v>100.31</c:v>
                </c:pt>
                <c:pt idx="4">
                  <c:v>100.13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C-428E-B42B-0254BD2C5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4.95</c:v>
                </c:pt>
                <c:pt idx="1">
                  <c:v>9.24</c:v>
                </c:pt>
                <c:pt idx="2">
                  <c:v>13.51</c:v>
                </c:pt>
                <c:pt idx="3">
                  <c:v>17.34</c:v>
                </c:pt>
                <c:pt idx="4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7-40FA-99C9-96894A26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31.96</c:v>
                </c:pt>
                <c:pt idx="1">
                  <c:v>34.17</c:v>
                </c:pt>
                <c:pt idx="2">
                  <c:v>36.770000000000003</c:v>
                </c:pt>
                <c:pt idx="3">
                  <c:v>41.04</c:v>
                </c:pt>
                <c:pt idx="4">
                  <c:v>41.27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7-40FA-99C9-96894A26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8-44F6-A57F-A3674032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0.93</c:v>
                </c:pt>
                <c:pt idx="1">
                  <c:v>1.04</c:v>
                </c:pt>
                <c:pt idx="2">
                  <c:v>1.26</c:v>
                </c:pt>
                <c:pt idx="3">
                  <c:v>1.64</c:v>
                </c:pt>
                <c:pt idx="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8-44F6-A57F-A3674032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8-4A0E-964D-28EB847BD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9.1</c:v>
                </c:pt>
                <c:pt idx="1">
                  <c:v>10.71</c:v>
                </c:pt>
                <c:pt idx="2">
                  <c:v>11.46</c:v>
                </c:pt>
                <c:pt idx="3">
                  <c:v>9.85</c:v>
                </c:pt>
                <c:pt idx="4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8-4A0E-964D-28EB847BD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91.97</c:v>
                </c:pt>
                <c:pt idx="1">
                  <c:v>104.34</c:v>
                </c:pt>
                <c:pt idx="2">
                  <c:v>112.76</c:v>
                </c:pt>
                <c:pt idx="3">
                  <c:v>111.02</c:v>
                </c:pt>
                <c:pt idx="4">
                  <c:v>108.05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1-4FDA-A8A7-D81EAE3F2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101.14</c:v>
                </c:pt>
                <c:pt idx="1">
                  <c:v>104.74</c:v>
                </c:pt>
                <c:pt idx="2">
                  <c:v>104.74</c:v>
                </c:pt>
                <c:pt idx="3">
                  <c:v>104.66</c:v>
                </c:pt>
                <c:pt idx="4">
                  <c:v>103.57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1-4FDA-A8A7-D81EAE3F2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180.57</c:v>
                </c:pt>
                <c:pt idx="1">
                  <c:v>182.66</c:v>
                </c:pt>
                <c:pt idx="2">
                  <c:v>183.55</c:v>
                </c:pt>
                <c:pt idx="3">
                  <c:v>177.69</c:v>
                </c:pt>
                <c:pt idx="4">
                  <c:v>138.25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A-4B7C-9C42-9BFC2BEB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255.67</c:v>
                </c:pt>
                <c:pt idx="1">
                  <c:v>242.44</c:v>
                </c:pt>
                <c:pt idx="2">
                  <c:v>228.09</c:v>
                </c:pt>
                <c:pt idx="3">
                  <c:v>223.54</c:v>
                </c:pt>
                <c:pt idx="4">
                  <c:v>205.57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A-4B7C-9C42-9BFC2BEB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7-42DE-9BFA-09144AF6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7-42DE-9BFA-09144AF6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61.65</c:v>
                </c:pt>
                <c:pt idx="1">
                  <c:v>59.82</c:v>
                </c:pt>
                <c:pt idx="2">
                  <c:v>65.41</c:v>
                </c:pt>
                <c:pt idx="3">
                  <c:v>70.040000000000006</c:v>
                </c:pt>
                <c:pt idx="4">
                  <c:v>62.68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A-4681-8F59-DDDD32E2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50.67</c:v>
                </c:pt>
                <c:pt idx="1">
                  <c:v>48.7</c:v>
                </c:pt>
                <c:pt idx="2">
                  <c:v>52.53</c:v>
                </c:pt>
                <c:pt idx="3">
                  <c:v>52.75</c:v>
                </c:pt>
                <c:pt idx="4">
                  <c:v>52.89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A-4681-8F59-DDDD32E2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【207.66】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16" zoomScale="70" zoomScaleNormal="7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石川県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流域下水道</v>
      </c>
      <c r="Q8" s="65"/>
      <c r="R8" s="65"/>
      <c r="S8" s="65"/>
      <c r="T8" s="65"/>
      <c r="U8" s="65"/>
      <c r="V8" s="65"/>
      <c r="W8" s="65" t="str">
        <f>データ!L6</f>
        <v>E1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1098121</v>
      </c>
      <c r="AM8" s="54"/>
      <c r="AN8" s="54"/>
      <c r="AO8" s="54"/>
      <c r="AP8" s="54"/>
      <c r="AQ8" s="54"/>
      <c r="AR8" s="54"/>
      <c r="AS8" s="54"/>
      <c r="AT8" s="53">
        <f>データ!T6</f>
        <v>4186.2</v>
      </c>
      <c r="AU8" s="53"/>
      <c r="AV8" s="53"/>
      <c r="AW8" s="53"/>
      <c r="AX8" s="53"/>
      <c r="AY8" s="53"/>
      <c r="AZ8" s="53"/>
      <c r="BA8" s="53"/>
      <c r="BB8" s="53">
        <f>データ!U6</f>
        <v>262.32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84.52</v>
      </c>
      <c r="J10" s="53"/>
      <c r="K10" s="53"/>
      <c r="L10" s="53"/>
      <c r="M10" s="53"/>
      <c r="N10" s="53"/>
      <c r="O10" s="53"/>
      <c r="P10" s="53">
        <f>データ!P6</f>
        <v>26.69</v>
      </c>
      <c r="Q10" s="53"/>
      <c r="R10" s="53"/>
      <c r="S10" s="53"/>
      <c r="T10" s="53"/>
      <c r="U10" s="53"/>
      <c r="V10" s="53"/>
      <c r="W10" s="53">
        <f>データ!Q6</f>
        <v>86.75</v>
      </c>
      <c r="X10" s="53"/>
      <c r="Y10" s="53"/>
      <c r="Z10" s="53"/>
      <c r="AA10" s="53"/>
      <c r="AB10" s="53"/>
      <c r="AC10" s="53"/>
      <c r="AD10" s="54">
        <f>データ!R6</f>
        <v>0</v>
      </c>
      <c r="AE10" s="54"/>
      <c r="AF10" s="54"/>
      <c r="AG10" s="54"/>
      <c r="AH10" s="54"/>
      <c r="AI10" s="54"/>
      <c r="AJ10" s="54"/>
      <c r="AK10" s="2"/>
      <c r="AL10" s="54">
        <f>データ!V6</f>
        <v>203542</v>
      </c>
      <c r="AM10" s="54"/>
      <c r="AN10" s="54"/>
      <c r="AO10" s="54"/>
      <c r="AP10" s="54"/>
      <c r="AQ10" s="54"/>
      <c r="AR10" s="54"/>
      <c r="AS10" s="54"/>
      <c r="AT10" s="53">
        <f>データ!W6</f>
        <v>52.66</v>
      </c>
      <c r="AU10" s="53"/>
      <c r="AV10" s="53"/>
      <c r="AW10" s="53"/>
      <c r="AX10" s="53"/>
      <c r="AY10" s="53"/>
      <c r="AZ10" s="53"/>
      <c r="BA10" s="53"/>
      <c r="BB10" s="53">
        <f>データ!X6</f>
        <v>3865.21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【100.17】</v>
      </c>
      <c r="F85" s="12" t="str">
        <f>データ!AT6</f>
        <v>【11.17】</v>
      </c>
      <c r="G85" s="12" t="str">
        <f>データ!BE6</f>
        <v>【103.38】</v>
      </c>
      <c r="H85" s="12" t="str">
        <f>データ!BP6</f>
        <v>【207.66】</v>
      </c>
      <c r="I85" s="12" t="str">
        <f>データ!CA6</f>
        <v>【0.00】</v>
      </c>
      <c r="J85" s="12" t="str">
        <f>データ!CL6</f>
        <v>【53.07】</v>
      </c>
      <c r="K85" s="12" t="str">
        <f>データ!CW6</f>
        <v>【68.61】</v>
      </c>
      <c r="L85" s="12" t="str">
        <f>データ!DH6</f>
        <v>【94.19】</v>
      </c>
      <c r="M85" s="12" t="str">
        <f>データ!DS6</f>
        <v>【41.08】</v>
      </c>
      <c r="N85" s="12" t="str">
        <f>データ!ED6</f>
        <v>【2.67】</v>
      </c>
      <c r="O85" s="12" t="str">
        <f>データ!EO6</f>
        <v>【0.10】</v>
      </c>
    </row>
  </sheetData>
  <sheetProtection algorithmName="SHA-512" hashValue="z4BtDarvfCDGL899GX5owwBnQgGumvLnGoRxuWlkJ34O98RGDNjgmpwnAU1/YOuy0pKEhQXBGHP4igWnucMuiw==" saltValue="JOaiIKyqmfUE+5m1l3F47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170003</v>
      </c>
      <c r="D6" s="19">
        <f t="shared" si="3"/>
        <v>46</v>
      </c>
      <c r="E6" s="19">
        <f t="shared" si="3"/>
        <v>17</v>
      </c>
      <c r="F6" s="19">
        <f t="shared" si="3"/>
        <v>3</v>
      </c>
      <c r="G6" s="19">
        <f t="shared" si="3"/>
        <v>0</v>
      </c>
      <c r="H6" s="19" t="str">
        <f t="shared" si="3"/>
        <v>石川県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流域下水道</v>
      </c>
      <c r="L6" s="19" t="str">
        <f t="shared" si="3"/>
        <v>E1</v>
      </c>
      <c r="M6" s="19" t="str">
        <f t="shared" si="3"/>
        <v>非設置</v>
      </c>
      <c r="N6" s="20" t="str">
        <f t="shared" si="3"/>
        <v>-</v>
      </c>
      <c r="O6" s="20">
        <f t="shared" si="3"/>
        <v>84.52</v>
      </c>
      <c r="P6" s="20">
        <f t="shared" si="3"/>
        <v>26.69</v>
      </c>
      <c r="Q6" s="20">
        <f t="shared" si="3"/>
        <v>86.75</v>
      </c>
      <c r="R6" s="20">
        <f t="shared" si="3"/>
        <v>0</v>
      </c>
      <c r="S6" s="20">
        <f t="shared" si="3"/>
        <v>1098121</v>
      </c>
      <c r="T6" s="20">
        <f t="shared" si="3"/>
        <v>4186.2</v>
      </c>
      <c r="U6" s="20">
        <f t="shared" si="3"/>
        <v>262.32</v>
      </c>
      <c r="V6" s="20">
        <f t="shared" si="3"/>
        <v>203542</v>
      </c>
      <c r="W6" s="20">
        <f t="shared" si="3"/>
        <v>52.66</v>
      </c>
      <c r="X6" s="20">
        <f t="shared" si="3"/>
        <v>3865.21</v>
      </c>
      <c r="Y6" s="21">
        <f>IF(Y7="",NA(),Y7)</f>
        <v>110.66</v>
      </c>
      <c r="Z6" s="21">
        <f t="shared" ref="Z6:AH6" si="4">IF(Z7="",NA(),Z7)</f>
        <v>112.29</v>
      </c>
      <c r="AA6" s="21">
        <f t="shared" si="4"/>
        <v>107.21</v>
      </c>
      <c r="AB6" s="21">
        <f t="shared" si="4"/>
        <v>104.59</v>
      </c>
      <c r="AC6" s="21">
        <f t="shared" si="4"/>
        <v>100.69</v>
      </c>
      <c r="AD6" s="21">
        <f t="shared" si="4"/>
        <v>101.63</v>
      </c>
      <c r="AE6" s="21">
        <f t="shared" si="4"/>
        <v>100.14</v>
      </c>
      <c r="AF6" s="21">
        <f t="shared" si="4"/>
        <v>99.22</v>
      </c>
      <c r="AG6" s="21">
        <f t="shared" si="4"/>
        <v>100.31</v>
      </c>
      <c r="AH6" s="21">
        <f t="shared" si="4"/>
        <v>100.13</v>
      </c>
      <c r="AI6" s="20" t="str">
        <f>IF(AI7="","",IF(AI7="-","【-】","【"&amp;SUBSTITUTE(TEXT(AI7,"#,##0.00"),"-","△")&amp;"】"))</f>
        <v>【100.17】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9.1</v>
      </c>
      <c r="AP6" s="21">
        <f t="shared" si="5"/>
        <v>10.71</v>
      </c>
      <c r="AQ6" s="21">
        <f t="shared" si="5"/>
        <v>11.46</v>
      </c>
      <c r="AR6" s="21">
        <f t="shared" si="5"/>
        <v>9.85</v>
      </c>
      <c r="AS6" s="21">
        <f t="shared" si="5"/>
        <v>11.25</v>
      </c>
      <c r="AT6" s="20" t="str">
        <f>IF(AT7="","",IF(AT7="-","【-】","【"&amp;SUBSTITUTE(TEXT(AT7,"#,##0.00"),"-","△")&amp;"】"))</f>
        <v>【11.17】</v>
      </c>
      <c r="AU6" s="21">
        <f>IF(AU7="",NA(),AU7)</f>
        <v>91.97</v>
      </c>
      <c r="AV6" s="21">
        <f t="shared" ref="AV6:BD6" si="6">IF(AV7="",NA(),AV7)</f>
        <v>104.34</v>
      </c>
      <c r="AW6" s="21">
        <f t="shared" si="6"/>
        <v>112.76</v>
      </c>
      <c r="AX6" s="21">
        <f t="shared" si="6"/>
        <v>111.02</v>
      </c>
      <c r="AY6" s="21">
        <f t="shared" si="6"/>
        <v>108.05</v>
      </c>
      <c r="AZ6" s="21">
        <f t="shared" si="6"/>
        <v>101.14</v>
      </c>
      <c r="BA6" s="21">
        <f t="shared" si="6"/>
        <v>104.74</v>
      </c>
      <c r="BB6" s="21">
        <f t="shared" si="6"/>
        <v>104.74</v>
      </c>
      <c r="BC6" s="21">
        <f t="shared" si="6"/>
        <v>104.66</v>
      </c>
      <c r="BD6" s="21">
        <f t="shared" si="6"/>
        <v>103.57</v>
      </c>
      <c r="BE6" s="20" t="str">
        <f>IF(BE7="","",IF(BE7="-","【-】","【"&amp;SUBSTITUTE(TEXT(BE7,"#,##0.00"),"-","△")&amp;"】"))</f>
        <v>【103.38】</v>
      </c>
      <c r="BF6" s="21">
        <f>IF(BF7="",NA(),BF7)</f>
        <v>180.57</v>
      </c>
      <c r="BG6" s="21">
        <f t="shared" ref="BG6:BO6" si="7">IF(BG7="",NA(),BG7)</f>
        <v>182.66</v>
      </c>
      <c r="BH6" s="21">
        <f t="shared" si="7"/>
        <v>183.55</v>
      </c>
      <c r="BI6" s="21">
        <f t="shared" si="7"/>
        <v>177.69</v>
      </c>
      <c r="BJ6" s="21">
        <f t="shared" si="7"/>
        <v>138.25</v>
      </c>
      <c r="BK6" s="21">
        <f t="shared" si="7"/>
        <v>255.67</v>
      </c>
      <c r="BL6" s="21">
        <f t="shared" si="7"/>
        <v>242.44</v>
      </c>
      <c r="BM6" s="21">
        <f t="shared" si="7"/>
        <v>228.09</v>
      </c>
      <c r="BN6" s="21">
        <f t="shared" si="7"/>
        <v>223.54</v>
      </c>
      <c r="BO6" s="21">
        <f t="shared" si="7"/>
        <v>205.57</v>
      </c>
      <c r="BP6" s="20" t="str">
        <f>IF(BP7="","",IF(BP7="-","【-】","【"&amp;SUBSTITUTE(TEXT(BP7,"#,##0.00"),"-","△")&amp;"】"))</f>
        <v>【207.66】</v>
      </c>
      <c r="BQ6" s="20">
        <f>IF(BQ7="",NA(),BQ7)</f>
        <v>0</v>
      </c>
      <c r="BR6" s="20">
        <f t="shared" ref="BR6:BZ6" si="8">IF(BR7="",NA(),BR7)</f>
        <v>0</v>
      </c>
      <c r="BS6" s="20">
        <f t="shared" si="8"/>
        <v>0</v>
      </c>
      <c r="BT6" s="20">
        <f t="shared" si="8"/>
        <v>0</v>
      </c>
      <c r="BU6" s="20">
        <f t="shared" si="8"/>
        <v>0</v>
      </c>
      <c r="BV6" s="20">
        <f t="shared" si="8"/>
        <v>0</v>
      </c>
      <c r="BW6" s="20">
        <f t="shared" si="8"/>
        <v>0</v>
      </c>
      <c r="BX6" s="20">
        <f t="shared" si="8"/>
        <v>0</v>
      </c>
      <c r="BY6" s="20">
        <f t="shared" si="8"/>
        <v>0</v>
      </c>
      <c r="BZ6" s="20">
        <f t="shared" si="8"/>
        <v>0</v>
      </c>
      <c r="CA6" s="20" t="str">
        <f>IF(CA7="","",IF(CA7="-","【-】","【"&amp;SUBSTITUTE(TEXT(CA7,"#,##0.00"),"-","△")&amp;"】"))</f>
        <v>【0.00】</v>
      </c>
      <c r="CB6" s="21">
        <f>IF(CB7="",NA(),CB7)</f>
        <v>61.65</v>
      </c>
      <c r="CC6" s="21">
        <f t="shared" ref="CC6:CK6" si="9">IF(CC7="",NA(),CC7)</f>
        <v>59.82</v>
      </c>
      <c r="CD6" s="21">
        <f t="shared" si="9"/>
        <v>65.41</v>
      </c>
      <c r="CE6" s="21">
        <f t="shared" si="9"/>
        <v>70.040000000000006</v>
      </c>
      <c r="CF6" s="21">
        <f t="shared" si="9"/>
        <v>62.68</v>
      </c>
      <c r="CG6" s="21">
        <f t="shared" si="9"/>
        <v>50.67</v>
      </c>
      <c r="CH6" s="21">
        <f t="shared" si="9"/>
        <v>48.7</v>
      </c>
      <c r="CI6" s="21">
        <f t="shared" si="9"/>
        <v>52.53</v>
      </c>
      <c r="CJ6" s="21">
        <f t="shared" si="9"/>
        <v>52.75</v>
      </c>
      <c r="CK6" s="21">
        <f t="shared" si="9"/>
        <v>52.89</v>
      </c>
      <c r="CL6" s="20" t="str">
        <f>IF(CL7="","",IF(CL7="-","【-】","【"&amp;SUBSTITUTE(TEXT(CL7,"#,##0.00"),"-","△")&amp;"】"))</f>
        <v>【53.07】</v>
      </c>
      <c r="CM6" s="21">
        <f>IF(CM7="",NA(),CM7)</f>
        <v>61.65</v>
      </c>
      <c r="CN6" s="21">
        <f t="shared" ref="CN6:CV6" si="10">IF(CN7="",NA(),CN7)</f>
        <v>62.34</v>
      </c>
      <c r="CO6" s="21">
        <f t="shared" si="10"/>
        <v>61.46</v>
      </c>
      <c r="CP6" s="21">
        <f t="shared" si="10"/>
        <v>61.72</v>
      </c>
      <c r="CQ6" s="21">
        <f t="shared" si="10"/>
        <v>66.319999999999993</v>
      </c>
      <c r="CR6" s="21">
        <f t="shared" si="10"/>
        <v>68.2</v>
      </c>
      <c r="CS6" s="21">
        <f t="shared" si="10"/>
        <v>68.05</v>
      </c>
      <c r="CT6" s="21">
        <f t="shared" si="10"/>
        <v>67.099999999999994</v>
      </c>
      <c r="CU6" s="21">
        <f t="shared" si="10"/>
        <v>71.900000000000006</v>
      </c>
      <c r="CV6" s="21">
        <f t="shared" si="10"/>
        <v>68.599999999999994</v>
      </c>
      <c r="CW6" s="20" t="str">
        <f>IF(CW7="","",IF(CW7="-","【-】","【"&amp;SUBSTITUTE(TEXT(CW7,"#,##0.00"),"-","△")&amp;"】"))</f>
        <v>【68.61】</v>
      </c>
      <c r="CX6" s="21">
        <f>IF(CX7="",NA(),CX7)</f>
        <v>90.25</v>
      </c>
      <c r="CY6" s="21">
        <f t="shared" ref="CY6:DG6" si="11">IF(CY7="",NA(),CY7)</f>
        <v>90.77</v>
      </c>
      <c r="CZ6" s="21">
        <f t="shared" si="11"/>
        <v>92.6</v>
      </c>
      <c r="DA6" s="21">
        <f t="shared" si="11"/>
        <v>92.94</v>
      </c>
      <c r="DB6" s="21">
        <f t="shared" si="11"/>
        <v>93.56</v>
      </c>
      <c r="DC6" s="21">
        <f t="shared" si="11"/>
        <v>94.01</v>
      </c>
      <c r="DD6" s="21">
        <f t="shared" si="11"/>
        <v>94.14</v>
      </c>
      <c r="DE6" s="21">
        <f t="shared" si="11"/>
        <v>94.02</v>
      </c>
      <c r="DF6" s="21">
        <f t="shared" si="11"/>
        <v>94.43</v>
      </c>
      <c r="DG6" s="21">
        <f t="shared" si="11"/>
        <v>94.27</v>
      </c>
      <c r="DH6" s="20" t="str">
        <f>IF(DH7="","",IF(DH7="-","【-】","【"&amp;SUBSTITUTE(TEXT(DH7,"#,##0.00"),"-","△")&amp;"】"))</f>
        <v>【94.19】</v>
      </c>
      <c r="DI6" s="21">
        <f>IF(DI7="",NA(),DI7)</f>
        <v>4.95</v>
      </c>
      <c r="DJ6" s="21">
        <f t="shared" ref="DJ6:DR6" si="12">IF(DJ7="",NA(),DJ7)</f>
        <v>9.24</v>
      </c>
      <c r="DK6" s="21">
        <f t="shared" si="12"/>
        <v>13.51</v>
      </c>
      <c r="DL6" s="21">
        <f t="shared" si="12"/>
        <v>17.34</v>
      </c>
      <c r="DM6" s="21">
        <f t="shared" si="12"/>
        <v>21.3</v>
      </c>
      <c r="DN6" s="21">
        <f t="shared" si="12"/>
        <v>31.96</v>
      </c>
      <c r="DO6" s="21">
        <f t="shared" si="12"/>
        <v>34.17</v>
      </c>
      <c r="DP6" s="21">
        <f t="shared" si="12"/>
        <v>36.770000000000003</v>
      </c>
      <c r="DQ6" s="21">
        <f t="shared" si="12"/>
        <v>41.04</v>
      </c>
      <c r="DR6" s="21">
        <f t="shared" si="12"/>
        <v>41.27</v>
      </c>
      <c r="DS6" s="20" t="str">
        <f>IF(DS7="","",IF(DS7="-","【-】","【"&amp;SUBSTITUTE(TEXT(DS7,"#,##0.00"),"-","△")&amp;"】"))</f>
        <v>【41.08】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0.93</v>
      </c>
      <c r="DZ6" s="21">
        <f t="shared" si="13"/>
        <v>1.04</v>
      </c>
      <c r="EA6" s="21">
        <f t="shared" si="13"/>
        <v>1.26</v>
      </c>
      <c r="EB6" s="21">
        <f t="shared" si="13"/>
        <v>1.64</v>
      </c>
      <c r="EC6" s="21">
        <f t="shared" si="13"/>
        <v>2.7</v>
      </c>
      <c r="ED6" s="20" t="str">
        <f>IF(ED7="","",IF(ED7="-","【-】","【"&amp;SUBSTITUTE(TEXT(ED7,"#,##0.00"),"-","△")&amp;"】"))</f>
        <v>【2.67】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1.87</v>
      </c>
      <c r="EK6" s="21">
        <f t="shared" si="14"/>
        <v>0.1</v>
      </c>
      <c r="EL6" s="21">
        <f t="shared" si="14"/>
        <v>0.09</v>
      </c>
      <c r="EM6" s="21">
        <f t="shared" si="14"/>
        <v>0.06</v>
      </c>
      <c r="EN6" s="21">
        <f t="shared" si="14"/>
        <v>0.1</v>
      </c>
      <c r="EO6" s="20" t="str">
        <f>IF(EO7="","",IF(EO7="-","【-】","【"&amp;SUBSTITUTE(TEXT(EO7,"#,##0.00"),"-","△")&amp;"】"))</f>
        <v>【0.10】</v>
      </c>
    </row>
    <row r="7" spans="1:148" s="22" customFormat="1" x14ac:dyDescent="0.15">
      <c r="A7" s="14"/>
      <c r="B7" s="23">
        <v>2024</v>
      </c>
      <c r="C7" s="23">
        <v>170003</v>
      </c>
      <c r="D7" s="23">
        <v>46</v>
      </c>
      <c r="E7" s="23">
        <v>17</v>
      </c>
      <c r="F7" s="23">
        <v>3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84.52</v>
      </c>
      <c r="P7" s="24">
        <v>26.69</v>
      </c>
      <c r="Q7" s="24">
        <v>86.75</v>
      </c>
      <c r="R7" s="24">
        <v>0</v>
      </c>
      <c r="S7" s="24">
        <v>1098121</v>
      </c>
      <c r="T7" s="24">
        <v>4186.2</v>
      </c>
      <c r="U7" s="24">
        <v>262.32</v>
      </c>
      <c r="V7" s="24">
        <v>203542</v>
      </c>
      <c r="W7" s="24">
        <v>52.66</v>
      </c>
      <c r="X7" s="24">
        <v>3865.21</v>
      </c>
      <c r="Y7" s="24">
        <v>110.66</v>
      </c>
      <c r="Z7" s="24">
        <v>112.29</v>
      </c>
      <c r="AA7" s="24">
        <v>107.21</v>
      </c>
      <c r="AB7" s="24">
        <v>104.59</v>
      </c>
      <c r="AC7" s="24">
        <v>100.69</v>
      </c>
      <c r="AD7" s="24">
        <v>101.63</v>
      </c>
      <c r="AE7" s="24">
        <v>100.14</v>
      </c>
      <c r="AF7" s="24">
        <v>99.22</v>
      </c>
      <c r="AG7" s="24">
        <v>100.31</v>
      </c>
      <c r="AH7" s="24">
        <v>100.13</v>
      </c>
      <c r="AI7" s="24">
        <v>100.17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9.1</v>
      </c>
      <c r="AP7" s="24">
        <v>10.71</v>
      </c>
      <c r="AQ7" s="24">
        <v>11.46</v>
      </c>
      <c r="AR7" s="24">
        <v>9.85</v>
      </c>
      <c r="AS7" s="24">
        <v>11.25</v>
      </c>
      <c r="AT7" s="24">
        <v>11.17</v>
      </c>
      <c r="AU7" s="24">
        <v>91.97</v>
      </c>
      <c r="AV7" s="24">
        <v>104.34</v>
      </c>
      <c r="AW7" s="24">
        <v>112.76</v>
      </c>
      <c r="AX7" s="24">
        <v>111.02</v>
      </c>
      <c r="AY7" s="24">
        <v>108.05</v>
      </c>
      <c r="AZ7" s="24">
        <v>101.14</v>
      </c>
      <c r="BA7" s="24">
        <v>104.74</v>
      </c>
      <c r="BB7" s="24">
        <v>104.74</v>
      </c>
      <c r="BC7" s="24">
        <v>104.66</v>
      </c>
      <c r="BD7" s="24">
        <v>103.57</v>
      </c>
      <c r="BE7" s="24">
        <v>103.38</v>
      </c>
      <c r="BF7" s="24">
        <v>180.57</v>
      </c>
      <c r="BG7" s="24">
        <v>182.66</v>
      </c>
      <c r="BH7" s="24">
        <v>183.55</v>
      </c>
      <c r="BI7" s="24">
        <v>177.69</v>
      </c>
      <c r="BJ7" s="24">
        <v>138.25</v>
      </c>
      <c r="BK7" s="24">
        <v>255.67</v>
      </c>
      <c r="BL7" s="24">
        <v>242.44</v>
      </c>
      <c r="BM7" s="24">
        <v>228.09</v>
      </c>
      <c r="BN7" s="24">
        <v>223.54</v>
      </c>
      <c r="BO7" s="24">
        <v>205.57</v>
      </c>
      <c r="BP7" s="24">
        <v>207.66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61.65</v>
      </c>
      <c r="CC7" s="24">
        <v>59.82</v>
      </c>
      <c r="CD7" s="24">
        <v>65.41</v>
      </c>
      <c r="CE7" s="24">
        <v>70.040000000000006</v>
      </c>
      <c r="CF7" s="24">
        <v>62.68</v>
      </c>
      <c r="CG7" s="24">
        <v>50.67</v>
      </c>
      <c r="CH7" s="24">
        <v>48.7</v>
      </c>
      <c r="CI7" s="24">
        <v>52.53</v>
      </c>
      <c r="CJ7" s="24">
        <v>52.75</v>
      </c>
      <c r="CK7" s="24">
        <v>52.89</v>
      </c>
      <c r="CL7" s="24">
        <v>53.07</v>
      </c>
      <c r="CM7" s="24">
        <v>61.65</v>
      </c>
      <c r="CN7" s="24">
        <v>62.34</v>
      </c>
      <c r="CO7" s="24">
        <v>61.46</v>
      </c>
      <c r="CP7" s="24">
        <v>61.72</v>
      </c>
      <c r="CQ7" s="24">
        <v>66.319999999999993</v>
      </c>
      <c r="CR7" s="24">
        <v>68.2</v>
      </c>
      <c r="CS7" s="24">
        <v>68.05</v>
      </c>
      <c r="CT7" s="24">
        <v>67.099999999999994</v>
      </c>
      <c r="CU7" s="24">
        <v>71.900000000000006</v>
      </c>
      <c r="CV7" s="24">
        <v>68.599999999999994</v>
      </c>
      <c r="CW7" s="24">
        <v>68.61</v>
      </c>
      <c r="CX7" s="24">
        <v>90.25</v>
      </c>
      <c r="CY7" s="24">
        <v>90.77</v>
      </c>
      <c r="CZ7" s="24">
        <v>92.6</v>
      </c>
      <c r="DA7" s="24">
        <v>92.94</v>
      </c>
      <c r="DB7" s="24">
        <v>93.56</v>
      </c>
      <c r="DC7" s="24">
        <v>94.01</v>
      </c>
      <c r="DD7" s="24">
        <v>94.14</v>
      </c>
      <c r="DE7" s="24">
        <v>94.02</v>
      </c>
      <c r="DF7" s="24">
        <v>94.43</v>
      </c>
      <c r="DG7" s="24">
        <v>94.27</v>
      </c>
      <c r="DH7" s="24">
        <v>94.19</v>
      </c>
      <c r="DI7" s="24">
        <v>4.95</v>
      </c>
      <c r="DJ7" s="24">
        <v>9.24</v>
      </c>
      <c r="DK7" s="24">
        <v>13.51</v>
      </c>
      <c r="DL7" s="24">
        <v>17.34</v>
      </c>
      <c r="DM7" s="24">
        <v>21.3</v>
      </c>
      <c r="DN7" s="24">
        <v>31.96</v>
      </c>
      <c r="DO7" s="24">
        <v>34.17</v>
      </c>
      <c r="DP7" s="24">
        <v>36.770000000000003</v>
      </c>
      <c r="DQ7" s="24">
        <v>41.04</v>
      </c>
      <c r="DR7" s="24">
        <v>41.27</v>
      </c>
      <c r="DS7" s="24">
        <v>41.08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0.93</v>
      </c>
      <c r="DZ7" s="24">
        <v>1.04</v>
      </c>
      <c r="EA7" s="24">
        <v>1.26</v>
      </c>
      <c r="EB7" s="24">
        <v>1.64</v>
      </c>
      <c r="EC7" s="24">
        <v>2.7</v>
      </c>
      <c r="ED7" s="24">
        <v>2.67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1.87</v>
      </c>
      <c r="EK7" s="24">
        <v>0.1</v>
      </c>
      <c r="EL7" s="24">
        <v>0.09</v>
      </c>
      <c r="EM7" s="24">
        <v>0.06</v>
      </c>
      <c r="EN7" s="24">
        <v>0.1</v>
      </c>
      <c r="EO7" s="24">
        <v>0.1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110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77375AE-224C-49CB-810F-E2A486B15A48}"/>
</file>

<file path=customXml/itemProps2.xml><?xml version="1.0" encoding="utf-8"?>
<ds:datastoreItem xmlns:ds="http://schemas.openxmlformats.org/officeDocument/2006/customXml" ds:itemID="{30FC3978-46B7-41AF-9CF6-0181CB3097C2}"/>
</file>

<file path=customXml/itemProps3.xml><?xml version="1.0" encoding="utf-8"?>
<ds:datastoreItem xmlns:ds="http://schemas.openxmlformats.org/officeDocument/2006/customXml" ds:itemID="{79BB24E7-F699-4937-99F5-40D89F37D38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2026-01-20T04:30:07Z</cp:lastPrinted>
  <dcterms:created xsi:type="dcterms:W3CDTF">2025-12-23T06:07:12Z</dcterms:created>
  <dcterms:modified xsi:type="dcterms:W3CDTF">2026-01-20T04:33:01Z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