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90204\Downloads\【作業中】公営企業課（上水、下水、工水様式）\"/>
    </mc:Choice>
  </mc:AlternateContent>
  <xr:revisionPtr revIDLastSave="0" documentId="13_ncr:1_{AF5DC44F-E66D-45A1-83C3-6726B65C3834}" xr6:coauthVersionLast="47" xr6:coauthVersionMax="47" xr10:uidLastSave="{00000000-0000-0000-0000-000000000000}"/>
  <workbookProtection workbookAlgorithmName="SHA-512" workbookHashValue="rVfdK+Fv1tJRwyp3tlSh5EAPlOSA+5r4ey747LANy/9zYXHChFTdzFFmqoV91hO3B0s6dHphNN/C7z0j9jYmdA==" workbookSaltValue="fHMNECWusqA+ez4O4J0Ol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<sst xmlns="http://schemas.openxmlformats.org/spreadsheetml/2006/main" count="228" uniqueCount="112">
  <si>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</si>
  <si>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</si>
  <si>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</si>
  <si>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</si>
  <si>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</si>
  <si>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</si>
  <si>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</si>
  <si>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</si>
  <si>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</si>
  <si>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</si>
  <si>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</si>
  <si>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</si>
  <si>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</si>
  <si>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</si>
  <si>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</si>
  <si>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</si>
  <si>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</si>
  <si>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</si>
  <si>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</si>
  <si>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</si>
  <si>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</si>
  <si>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</si>
  <si>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</si>
  <si>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</si>
  <si>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</si>
  <si>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</si>
  <si>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</si>
  <si>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</si>
  <si>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</si>
  <si>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</si>
  <si>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</si>
  <si>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</si>
  <si>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</si>
  <si>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</si>
  <si>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</si>
  <si>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</si>
  <si>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</si>
  <si>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</si>
  <si>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</si>
  <si>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</si>
  <si>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</si>
  <si>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</si>
  <si>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</si>
  <si>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</si>
  <si>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</si>
  <si>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</si>
  <si>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</si>
  <si>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</si>
  <si>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</si>
  <si>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</si>
  <si>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</si>
  <si>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</si>
  <si>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</si>
  <si>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</si>
  <si>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</si>
  <si>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</si>
  <si>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</si>
  <si>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</si>
  <si>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</si>
  <si>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</si>
  <si>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</si>
  <si>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</si>
  <si>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</si>
  <si>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</si>
  <si>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</si>
  <si>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</si>
  <si>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</si>
  <si>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</si>
  <si>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</si>
  <si>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</si>
  <si>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</si>
  <si>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</si>
  <si>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</si>
  <si>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</si>
  <si>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</si>
  <si>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</si>
  <si>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</si>
  <si>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</si>
  <si>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</si>
  <si>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</si>
  <si>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</si>
  <si>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</si>
  <si>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</si>
  <si>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</si>
  <si>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</si>
  <si>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</si>
  <si>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</si>
  <si>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</si>
  <si>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</si>
  <si>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</si>
  <si>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</si>
  <si>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</si>
  <si>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</si>
  <si>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福井県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</si>
  <si>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</si>
  <si>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</si>
  <si>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</si>
  <si>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</si>
  <si>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</si>
  <si>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</si>
  <si>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</si>
  <si>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</si>
  <si>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</si>
  <si>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</si>
  <si>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</si>
  <si>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</si>
  <si>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</si>
  <si>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</si>
  <si>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</si>
  <si>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坂井地区水道用水供給事業、日野川地区水道用水供給事業の両事業とも、今後の老朽化対策・耐震化等の設備投資の増加に備えて、効率的な維持管理や適切な料金設定により、経営の安定と資金確保に努めている。
  両事業とも受水計画に基づく契約水量の全量を供給し、現在の供給能力に対する施設利用率は類似団体平均値を上回っていおり、有収率も１００%を維持している。
　経常収支比率および料金回収率は健全経営の水準とされる１００%を上回っており、累積欠損金比率は０%を維持している。
  流動比率は、預り金や未払金の増減により変動は見られるが、１００％以上を確保し、類似団体平均値を大きく上回っている。
  企業債については、順調な償還により残高は減少しており、企業債残高対給水収益率は順調に推移している。
  今後も引き続き経営の健全化、効率化に努めていく。</t>
    <rPh sb="43" eb="46">
      <t>タイシンカ</t>
    </rPh>
    <rPh sb="56" eb="57">
      <t>ソナ</t>
    </rPh>
    <rPh sb="105" eb="107">
      <t>ジュスイ</t>
    </rPh>
    <rPh sb="107" eb="109">
      <t>ケイカク</t>
    </rPh>
    <rPh sb="110" eb="111">
      <t>モト</t>
    </rPh>
    <rPh sb="113" eb="115">
      <t>ケイヤク</t>
    </rPh>
    <rPh sb="115" eb="117">
      <t>スイリョウ</t>
    </rPh>
    <rPh sb="118" eb="120">
      <t>ゼンリョウ</t>
    </rPh>
    <rPh sb="121" eb="123">
      <t>キョウキュウ</t>
    </rPh>
    <rPh sb="241" eb="242">
      <t>アズカ</t>
    </rPh>
    <rPh sb="243" eb="244">
      <t>キン</t>
    </rPh>
    <rPh sb="245" eb="248">
      <t>ミバライキン</t>
    </rPh>
    <rPh sb="249" eb="251">
      <t>ゾウゲン</t>
    </rPh>
    <rPh sb="254" eb="256">
      <t>ヘンドウ</t>
    </rPh>
    <rPh sb="257" eb="258">
      <t>ミ</t>
    </rPh>
    <rPh sb="267" eb="269">
      <t>イジョウ</t>
    </rPh>
    <rPh sb="270" eb="272">
      <t>カクホ</t>
    </rPh>
    <phoneticPr fontId="4"/>
  </si>
  <si>
    <t>　坂井地区水道用水供給事業については、給水開始から３７年を経過しているが、日野川地区水道用水供給事業は給水開始から１９年経過の比較的新しい施設であるため、２事業平均でみると、有形固定資産減価償却率は類似団体平均値に比べ低く、施設の老朽化の度合いは高くない。
  老朽化対策については、機能維持や安全性確保のため、点検・診断・修繕・更新等のメンテナンスサイクルにより、長寿命化を図り設備投資の抑制や平準化など、中長期的な視点で計画的に進めている。
　公営企業経営戦略において、計画的かつ効率的な更新計画を設定し老朽化対策に取り組んでいく。</t>
    <phoneticPr fontId="4"/>
  </si>
  <si>
    <t>　坂井地区水道用水供給事業、日野川地区水道用水供給事業の両事業とも、契約水量を確実に供給しており、現在の経営状況は概ね健全で、効率的な経営を行っていると判断できる。
　今後は、両事業とも老朽化対策に伴う更新需要の増大や施設・管路の維持修繕が予定されているほか、坂井地区水道用水供給事業については、施設・管路の耐震化が予定されているが、物価高騰や人件費高騰の影響も相まって、多額の費用負担が見込まれる。
　そのため、これらに見合う料金収入の確保および経費節減に努め、より一層経営の健全化・効率化に努めていく必要がある。</t>
    <rPh sb="158" eb="160">
      <t>ヨテイ</t>
    </rPh>
    <rPh sb="167" eb="169">
      <t>ブッカ</t>
    </rPh>
    <rPh sb="169" eb="171">
      <t>コウトウ</t>
    </rPh>
    <rPh sb="172" eb="175">
      <t>ジンケンヒ</t>
    </rPh>
    <rPh sb="175" eb="177">
      <t>コウトウ</t>
    </rPh>
    <rPh sb="178" eb="180">
      <t>エイキョウ</t>
    </rPh>
    <rPh sb="181" eb="182">
      <t>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</si>
</sst>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3E-49CC-B8D4-3AEB2FE506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93E-49CC-B8D4-3AEB2FE506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93.39</c:v>
                </c:pt>
                <c:pt idx="1">
                  <c:v>92.32</c:v>
                </c:pt>
                <c:pt idx="2">
                  <c:v>91.37</c:v>
                </c:pt>
                <c:pt idx="3">
                  <c:v>90.12</c:v>
                </c:pt>
                <c:pt idx="4">
                  <c:v>89.7</c:v>
                </c:pt>
              </c:numCache>
            </c:numRef>
          </c:val>
          <c:extLst>
            <c:ext xmlns:c16="http://schemas.microsoft.com/office/drawing/2014/chart" uri="{C3380CC4-5D6E-409C-BE32-E72D297353CC}">
              <c16:uniqueId val="{00000000-9B03-47F3-9246-A87217CF8E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B03-47F3-9246-A87217CF8E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D7-4FF3-8006-BB7C2D0EFC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8D7-4FF3-8006-BB7C2D0EFC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118.82</c:v>
                </c:pt>
                <c:pt idx="1">
                  <c:v>112.44</c:v>
                </c:pt>
                <c:pt idx="2">
                  <c:v>110.18</c:v>
                </c:pt>
                <c:pt idx="3">
                  <c:v>114.02</c:v>
                </c:pt>
                <c:pt idx="4">
                  <c:v>111.01</c:v>
                </c:pt>
              </c:numCache>
            </c:numRef>
          </c:val>
          <c:extLst>
            <c:ext xmlns:c16="http://schemas.microsoft.com/office/drawing/2014/chart" uri="{C3380CC4-5D6E-409C-BE32-E72D297353CC}">
              <c16:uniqueId val="{00000000-D41E-412B-96F6-0B2D80FA34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41E-412B-96F6-0B2D80FA34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43.18</c:v>
                </c:pt>
                <c:pt idx="1">
                  <c:v>45.23</c:v>
                </c:pt>
                <c:pt idx="2">
                  <c:v>47.39</c:v>
                </c:pt>
                <c:pt idx="3">
                  <c:v>48.69</c:v>
                </c:pt>
                <c:pt idx="4">
                  <c:v>49.61</c:v>
                </c:pt>
              </c:numCache>
            </c:numRef>
          </c:val>
          <c:extLst>
            <c:ext xmlns:c16="http://schemas.microsoft.com/office/drawing/2014/chart" uri="{C3380CC4-5D6E-409C-BE32-E72D297353CC}">
              <c16:uniqueId val="{00000000-1E1B-4010-B648-8742B2FCC3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1E1B-4010-B648-8742B2FCC3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12-44FC-A9C5-D8BF01CF2B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CC12-44FC-A9C5-D8BF01CF2B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5C-4CC7-A2AA-D8DFE8F352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A75C-4CC7-A2AA-D8DFE8F352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628.70000000000005</c:v>
                </c:pt>
                <c:pt idx="1">
                  <c:v>1029.1400000000001</c:v>
                </c:pt>
                <c:pt idx="2">
                  <c:v>1388.24</c:v>
                </c:pt>
                <c:pt idx="3">
                  <c:v>1033.44</c:v>
                </c:pt>
                <c:pt idx="4">
                  <c:v>1457.28</c:v>
                </c:pt>
              </c:numCache>
            </c:numRef>
          </c:val>
          <c:extLst>
            <c:ext xmlns:c16="http://schemas.microsoft.com/office/drawing/2014/chart" uri="{C3380CC4-5D6E-409C-BE32-E72D297353CC}">
              <c16:uniqueId val="{00000000-BC66-45DE-B30B-8BCC868BC6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BC66-45DE-B30B-8BCC868BC6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223.33</c:v>
                </c:pt>
                <c:pt idx="1">
                  <c:v>217.69</c:v>
                </c:pt>
                <c:pt idx="2">
                  <c:v>198.57</c:v>
                </c:pt>
                <c:pt idx="3">
                  <c:v>179.06</c:v>
                </c:pt>
                <c:pt idx="4">
                  <c:v>160.68</c:v>
                </c:pt>
              </c:numCache>
            </c:numRef>
          </c:val>
          <c:extLst>
            <c:ext xmlns:c16="http://schemas.microsoft.com/office/drawing/2014/chart" uri="{C3380CC4-5D6E-409C-BE32-E72D297353CC}">
              <c16:uniqueId val="{00000000-C0FA-46D7-934E-94DF5DA839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C0FA-46D7-934E-94DF5DA839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120.79</c:v>
                </c:pt>
                <c:pt idx="1">
                  <c:v>113.75</c:v>
                </c:pt>
                <c:pt idx="2">
                  <c:v>110.5</c:v>
                </c:pt>
                <c:pt idx="3">
                  <c:v>115.04</c:v>
                </c:pt>
                <c:pt idx="4">
                  <c:v>110.94</c:v>
                </c:pt>
              </c:numCache>
            </c:numRef>
          </c:val>
          <c:extLst>
            <c:ext xmlns:c16="http://schemas.microsoft.com/office/drawing/2014/chart" uri="{C3380CC4-5D6E-409C-BE32-E72D297353CC}">
              <c16:uniqueId val="{00000000-2D5E-4933-A115-70141121FA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2D5E-4933-A115-70141121FA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72.95</c:v>
                </c:pt>
                <c:pt idx="1">
                  <c:v>73.88</c:v>
                </c:pt>
                <c:pt idx="2">
                  <c:v>76.84</c:v>
                </c:pt>
                <c:pt idx="3">
                  <c:v>74.84</c:v>
                </c:pt>
                <c:pt idx="4">
                  <c:v>77.959999999999994</c:v>
                </c:pt>
              </c:numCache>
            </c:numRef>
          </c:val>
          <c:extLst>
            <c:ext xmlns:c16="http://schemas.microsoft.com/office/drawing/2014/chart" uri="{C3380CC4-5D6E-409C-BE32-E72D297353CC}">
              <c16:uniqueId val="{00000000-D464-4037-8337-8A5CB3D41E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464-4037-8337-8A5CB3D41E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3" zoomScaleNormal="100" workbookViewId="0">
      <selection activeCell="BQ87" sqref="BQ87:BQ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福井県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f>データ!$R$6</f>
        <v>746690</v>
      </c>
      <c r="AM8" s="44"/>
      <c r="AN8" s="44"/>
      <c r="AO8" s="44"/>
      <c r="AP8" s="44"/>
      <c r="AQ8" s="44"/>
      <c r="AR8" s="44"/>
      <c r="AS8" s="44"/>
      <c r="AT8" s="45">
        <f>データ!$S$6</f>
        <v>4190.59</v>
      </c>
      <c r="AU8" s="46"/>
      <c r="AV8" s="46"/>
      <c r="AW8" s="46"/>
      <c r="AX8" s="46"/>
      <c r="AY8" s="46"/>
      <c r="AZ8" s="46"/>
      <c r="BA8" s="46"/>
      <c r="BB8" s="47">
        <f>データ!$T$6</f>
        <v>178.18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86.1</v>
      </c>
      <c r="J10" s="46"/>
      <c r="K10" s="46"/>
      <c r="L10" s="46"/>
      <c r="M10" s="46"/>
      <c r="N10" s="46"/>
      <c r="O10" s="80"/>
      <c r="P10" s="47">
        <f>データ!$P$6</f>
        <v>52.98</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288279</v>
      </c>
      <c r="AM10" s="44"/>
      <c r="AN10" s="44"/>
      <c r="AO10" s="44"/>
      <c r="AP10" s="44"/>
      <c r="AQ10" s="44"/>
      <c r="AR10" s="44"/>
      <c r="AS10" s="44"/>
      <c r="AT10" s="45">
        <f>データ!$V$6</f>
        <v>1181</v>
      </c>
      <c r="AU10" s="46"/>
      <c r="AV10" s="46"/>
      <c r="AW10" s="46"/>
      <c r="AX10" s="46"/>
      <c r="AY10" s="46"/>
      <c r="AZ10" s="46"/>
      <c r="BA10" s="46"/>
      <c r="BB10" s="47">
        <f>データ!$W$6</f>
        <v>244.1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ATBoGo4pbsAc9LiD52cRDXvDpzHxQ3gGKopvIbuYNfR8+Bixn1ZWwOjeLHckEh5kBZ+ZeZUs7AP9vAvUkmk6vg==" saltValue="2AHVX8ZTBPcXo/j4kz8f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180009</v>
      </c>
      <c r="D6" s="20">
        <f t="shared" si="3"/>
        <v>46</v>
      </c>
      <c r="E6" s="20">
        <f t="shared" si="3"/>
        <v>1</v>
      </c>
      <c r="F6" s="20">
        <f t="shared" si="3"/>
        <v>0</v>
      </c>
      <c r="G6" s="20">
        <f t="shared" si="3"/>
        <v>2</v>
      </c>
      <c r="H6" s="20" t="str">
        <f t="shared" si="3"/>
        <v>福井県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86.1</v>
      </c>
      <c r="P6" s="21">
        <f t="shared" si="3"/>
        <v>52.98</v>
      </c>
      <c r="Q6" s="21">
        <f t="shared" si="3"/>
        <v>0</v>
      </c>
      <c r="R6" s="21">
        <f t="shared" si="3"/>
        <v>746690</v>
      </c>
      <c r="S6" s="21">
        <f t="shared" si="3"/>
        <v>4190.59</v>
      </c>
      <c r="T6" s="21">
        <f t="shared" si="3"/>
        <v>178.18</v>
      </c>
      <c r="U6" s="21">
        <f t="shared" si="3"/>
        <v>288279</v>
      </c>
      <c r="V6" s="21">
        <f t="shared" si="3"/>
        <v>1181</v>
      </c>
      <c r="W6" s="21">
        <f t="shared" si="3"/>
        <v>244.1</v>
      </c>
      <c r="X6" s="22">
        <f>IF(X7="",NA(),X7)</f>
        <v>118.82</v>
      </c>
      <c r="Y6" s="22">
        <f t="shared" ref="Y6:AG6" si="4">IF(Y7="",NA(),Y7)</f>
        <v>112.44</v>
      </c>
      <c r="Z6" s="22">
        <f t="shared" si="4"/>
        <v>110.18</v>
      </c>
      <c r="AA6" s="22">
        <f t="shared" si="4"/>
        <v>114.02</v>
      </c>
      <c r="AB6" s="22">
        <f t="shared" si="4"/>
        <v>111.01</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628.70000000000005</v>
      </c>
      <c r="AU6" s="22">
        <f t="shared" ref="AU6:BC6" si="6">IF(AU7="",NA(),AU7)</f>
        <v>1029.1400000000001</v>
      </c>
      <c r="AV6" s="22">
        <f t="shared" si="6"/>
        <v>1388.24</v>
      </c>
      <c r="AW6" s="22">
        <f t="shared" si="6"/>
        <v>1033.44</v>
      </c>
      <c r="AX6" s="22">
        <f t="shared" si="6"/>
        <v>1457.28</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223.33</v>
      </c>
      <c r="BF6" s="22">
        <f t="shared" ref="BF6:BN6" si="7">IF(BF7="",NA(),BF7)</f>
        <v>217.69</v>
      </c>
      <c r="BG6" s="22">
        <f t="shared" si="7"/>
        <v>198.57</v>
      </c>
      <c r="BH6" s="22">
        <f t="shared" si="7"/>
        <v>179.06</v>
      </c>
      <c r="BI6" s="22">
        <f t="shared" si="7"/>
        <v>160.68</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120.79</v>
      </c>
      <c r="BQ6" s="22">
        <f t="shared" ref="BQ6:BY6" si="8">IF(BQ7="",NA(),BQ7)</f>
        <v>113.75</v>
      </c>
      <c r="BR6" s="22">
        <f t="shared" si="8"/>
        <v>110.5</v>
      </c>
      <c r="BS6" s="22">
        <f t="shared" si="8"/>
        <v>115.04</v>
      </c>
      <c r="BT6" s="22">
        <f t="shared" si="8"/>
        <v>110.94</v>
      </c>
      <c r="BU6" s="22">
        <f t="shared" si="8"/>
        <v>110.77</v>
      </c>
      <c r="BV6" s="22">
        <f t="shared" si="8"/>
        <v>112.35</v>
      </c>
      <c r="BW6" s="22">
        <f t="shared" si="8"/>
        <v>106.47</v>
      </c>
      <c r="BX6" s="22">
        <f t="shared" si="8"/>
        <v>107.7</v>
      </c>
      <c r="BY6" s="22">
        <f t="shared" si="8"/>
        <v>106.29</v>
      </c>
      <c r="BZ6" s="21" t="str">
        <f>IF(BZ7="","",IF(BZ7="-","【-】","【"&amp;SUBSTITUTE(TEXT(BZ7,"#,##0.00"),"-","△")&amp;"】"))</f>
        <v>【106.29】</v>
      </c>
      <c r="CA6" s="22">
        <f>IF(CA7="",NA(),CA7)</f>
        <v>72.95</v>
      </c>
      <c r="CB6" s="22">
        <f t="shared" ref="CB6:CJ6" si="9">IF(CB7="",NA(),CB7)</f>
        <v>73.88</v>
      </c>
      <c r="CC6" s="22">
        <f t="shared" si="9"/>
        <v>76.84</v>
      </c>
      <c r="CD6" s="22">
        <f t="shared" si="9"/>
        <v>74.84</v>
      </c>
      <c r="CE6" s="22">
        <f t="shared" si="9"/>
        <v>77.959999999999994</v>
      </c>
      <c r="CF6" s="22">
        <f t="shared" si="9"/>
        <v>73.180000000000007</v>
      </c>
      <c r="CG6" s="22">
        <f t="shared" si="9"/>
        <v>73.05</v>
      </c>
      <c r="CH6" s="22">
        <f t="shared" si="9"/>
        <v>77.53</v>
      </c>
      <c r="CI6" s="22">
        <f t="shared" si="9"/>
        <v>76.25</v>
      </c>
      <c r="CJ6" s="22">
        <f t="shared" si="9"/>
        <v>77.75</v>
      </c>
      <c r="CK6" s="21" t="str">
        <f>IF(CK7="","",IF(CK7="-","【-】","【"&amp;SUBSTITUTE(TEXT(CK7,"#,##0.00"),"-","△")&amp;"】"))</f>
        <v>【77.75】</v>
      </c>
      <c r="CL6" s="22">
        <f>IF(CL7="",NA(),CL7)</f>
        <v>93.39</v>
      </c>
      <c r="CM6" s="22">
        <f t="shared" ref="CM6:CU6" si="10">IF(CM7="",NA(),CM7)</f>
        <v>92.32</v>
      </c>
      <c r="CN6" s="22">
        <f t="shared" si="10"/>
        <v>91.37</v>
      </c>
      <c r="CO6" s="22">
        <f t="shared" si="10"/>
        <v>90.12</v>
      </c>
      <c r="CP6" s="22">
        <f t="shared" si="10"/>
        <v>89.7</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43.18</v>
      </c>
      <c r="DI6" s="22">
        <f t="shared" ref="DI6:DQ6" si="12">IF(DI7="",NA(),DI7)</f>
        <v>45.23</v>
      </c>
      <c r="DJ6" s="22">
        <f t="shared" si="12"/>
        <v>47.39</v>
      </c>
      <c r="DK6" s="22">
        <f t="shared" si="12"/>
        <v>48.69</v>
      </c>
      <c r="DL6" s="22">
        <f t="shared" si="12"/>
        <v>49.61</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180009</v>
      </c>
      <c r="D7" s="24">
        <v>46</v>
      </c>
      <c r="E7" s="24">
        <v>1</v>
      </c>
      <c r="F7" s="24">
        <v>0</v>
      </c>
      <c r="G7" s="24">
        <v>2</v>
      </c>
      <c r="H7" s="24" t="s">
        <v>93</v>
      </c>
      <c r="I7" s="24" t="s">
        <v>94</v>
      </c>
      <c r="J7" s="24" t="s">
        <v>95</v>
      </c>
      <c r="K7" s="24" t="s">
        <v>96</v>
      </c>
      <c r="L7" s="24" t="s">
        <v>97</v>
      </c>
      <c r="M7" s="24" t="s">
        <v>98</v>
      </c>
      <c r="N7" s="25" t="s">
        <v>99</v>
      </c>
      <c r="O7" s="25">
        <v>86.1</v>
      </c>
      <c r="P7" s="25">
        <v>52.98</v>
      </c>
      <c r="Q7" s="25">
        <v>0</v>
      </c>
      <c r="R7" s="25">
        <v>746690</v>
      </c>
      <c r="S7" s="25">
        <v>4190.59</v>
      </c>
      <c r="T7" s="25">
        <v>178.18</v>
      </c>
      <c r="U7" s="25">
        <v>288279</v>
      </c>
      <c r="V7" s="25">
        <v>1181</v>
      </c>
      <c r="W7" s="25">
        <v>244.1</v>
      </c>
      <c r="X7" s="25">
        <v>118.82</v>
      </c>
      <c r="Y7" s="25">
        <v>112.44</v>
      </c>
      <c r="Z7" s="25">
        <v>110.18</v>
      </c>
      <c r="AA7" s="25">
        <v>114.02</v>
      </c>
      <c r="AB7" s="25">
        <v>111.01</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628.70000000000005</v>
      </c>
      <c r="AU7" s="25">
        <v>1029.1400000000001</v>
      </c>
      <c r="AV7" s="25">
        <v>1388.24</v>
      </c>
      <c r="AW7" s="25">
        <v>1033.44</v>
      </c>
      <c r="AX7" s="25">
        <v>1457.28</v>
      </c>
      <c r="AY7" s="25">
        <v>284.45</v>
      </c>
      <c r="AZ7" s="25">
        <v>309.23</v>
      </c>
      <c r="BA7" s="25">
        <v>313.43</v>
      </c>
      <c r="BB7" s="25">
        <v>303.10000000000002</v>
      </c>
      <c r="BC7" s="25">
        <v>318.89999999999998</v>
      </c>
      <c r="BD7" s="25">
        <v>318.89999999999998</v>
      </c>
      <c r="BE7" s="25">
        <v>223.33</v>
      </c>
      <c r="BF7" s="25">
        <v>217.69</v>
      </c>
      <c r="BG7" s="25">
        <v>198.57</v>
      </c>
      <c r="BH7" s="25">
        <v>179.06</v>
      </c>
      <c r="BI7" s="25">
        <v>160.68</v>
      </c>
      <c r="BJ7" s="25">
        <v>260.95999999999998</v>
      </c>
      <c r="BK7" s="25">
        <v>240.07</v>
      </c>
      <c r="BL7" s="25">
        <v>224.81</v>
      </c>
      <c r="BM7" s="25">
        <v>210.83</v>
      </c>
      <c r="BN7" s="25">
        <v>204.34</v>
      </c>
      <c r="BO7" s="25">
        <v>204.34</v>
      </c>
      <c r="BP7" s="25">
        <v>120.79</v>
      </c>
      <c r="BQ7" s="25">
        <v>113.75</v>
      </c>
      <c r="BR7" s="25">
        <v>110.5</v>
      </c>
      <c r="BS7" s="25">
        <v>115.04</v>
      </c>
      <c r="BT7" s="25">
        <v>110.94</v>
      </c>
      <c r="BU7" s="25">
        <v>110.77</v>
      </c>
      <c r="BV7" s="25">
        <v>112.35</v>
      </c>
      <c r="BW7" s="25">
        <v>106.47</v>
      </c>
      <c r="BX7" s="25">
        <v>107.7</v>
      </c>
      <c r="BY7" s="25">
        <v>106.29</v>
      </c>
      <c r="BZ7" s="25">
        <v>106.29</v>
      </c>
      <c r="CA7" s="25">
        <v>72.95</v>
      </c>
      <c r="CB7" s="25">
        <v>73.88</v>
      </c>
      <c r="CC7" s="25">
        <v>76.84</v>
      </c>
      <c r="CD7" s="25">
        <v>74.84</v>
      </c>
      <c r="CE7" s="25">
        <v>77.959999999999994</v>
      </c>
      <c r="CF7" s="25">
        <v>73.180000000000007</v>
      </c>
      <c r="CG7" s="25">
        <v>73.05</v>
      </c>
      <c r="CH7" s="25">
        <v>77.53</v>
      </c>
      <c r="CI7" s="25">
        <v>76.25</v>
      </c>
      <c r="CJ7" s="25">
        <v>77.75</v>
      </c>
      <c r="CK7" s="25">
        <v>77.75</v>
      </c>
      <c r="CL7" s="25">
        <v>93.39</v>
      </c>
      <c r="CM7" s="25">
        <v>92.32</v>
      </c>
      <c r="CN7" s="25">
        <v>91.37</v>
      </c>
      <c r="CO7" s="25">
        <v>90.12</v>
      </c>
      <c r="CP7" s="25">
        <v>89.7</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43.18</v>
      </c>
      <c r="DI7" s="25">
        <v>45.23</v>
      </c>
      <c r="DJ7" s="25">
        <v>47.39</v>
      </c>
      <c r="DK7" s="25">
        <v>48.69</v>
      </c>
      <c r="DL7" s="25">
        <v>49.61</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1707ED7-CE37-40E6-8E1D-719294BD061D}"/>
</file>

<file path=customXml/itemProps2.xml><?xml version="1.0" encoding="utf-8"?>
<ds:datastoreItem xmlns:ds="http://schemas.openxmlformats.org/officeDocument/2006/customXml" ds:itemID="{344753A7-492F-4C66-A7AF-418EC48A462C}"/>
</file>

<file path=customXml/itemProps3.xml><?xml version="1.0" encoding="utf-8"?>
<ds:datastoreItem xmlns:ds="http://schemas.openxmlformats.org/officeDocument/2006/customXml" ds:itemID="{0DF8C787-86AB-4695-88A1-33FE20A7B7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2025-12-12T09:15:54Z</dcterms:created>
  <dcterms:modified xsi:type="dcterms:W3CDTF">2026-01-28T04:50:40Z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