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kasennka_pref_fukui_lg_jp/Documents/河川課　共有/下水道G/02_流域下水道/03_公営企業会計/0309_決算/05_決算分析/260126_【130(金)〆：財政課】公営企業に係る経営比較分析表（令和６年度決算）の分析・公表について/02　回答/"/>
    </mc:Choice>
  </mc:AlternateContent>
  <xr:revisionPtr revIDLastSave="13" documentId="11_D08F950A2B01B4D0715EEB213DCB62C1909F8B74" xr6:coauthVersionLast="47" xr6:coauthVersionMax="47" xr10:uidLastSave="{AF6767BF-ECAE-4522-88CD-9E29A97DF56C}"/>
  <workbookProtection workbookAlgorithmName="SHA-512" workbookHashValue="SvS0ZX8r/XqQM6KmOSrztlkdZJrmSdWLz2T9bKZnf21YI6xPTqCJgrBD4OyVQsRMsnBlIz6Mg0EcibAWkK4hPw==" workbookSaltValue="fCOGzyjCFtlnnNWgYWwfyA==" workbookSpinCount="100000" lockStructure="1"/>
  <bookViews>
    <workbookView xWindow="-28920" yWindow="-18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E85" i="4"/>
  <c r="BB10" i="4"/>
  <c r="AT10" i="4"/>
  <c r="P10"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<sst xmlns="http://schemas.openxmlformats.org/spreadsheetml/2006/main" count="231" uniqueCount="116">
  <si>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</si>
  <si>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</si>
  <si>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</si>
  <si>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</si>
  <si>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</si>
  <si>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</si>
  <si>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</si>
  <si>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</si>
  <si>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</si>
  <si>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</si>
  <si>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</si>
  <si>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</si>
  <si>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</si>
  <si>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</si>
  <si>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</si>
  <si>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</si>
  <si>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</si>
  <si>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</si>
  <si>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</si>
  <si>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</si>
  <si>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</si>
  <si>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</si>
  <si>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</si>
  <si>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</si>
  <si>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</si>
  <si>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</si>
  <si>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</si>
  <si>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</si>
  <si>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</si>
  <si>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</si>
  <si>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</si>
  <si>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</si>
  <si>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</si>
  <si>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</si>
  <si>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</si>
  <si>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</si>
  <si>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</si>
  <si>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</si>
  <si>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</si>
  <si>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</si>
  <si>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</si>
  <si>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</si>
  <si>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</si>
  <si>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</si>
  <si>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</si>
  <si>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</si>
  <si>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</si>
  <si>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</si>
  <si>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</si>
  <si>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</si>
  <si>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</si>
  <si>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</si>
  <si>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</si>
  <si>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</si>
  <si>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</si>
  <si>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</si>
  <si>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</si>
  <si>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</si>
  <si>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</si>
  <si>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</si>
  <si>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</si>
  <si>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</si>
  <si>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</si>
  <si>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</si>
  <si>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</si>
  <si>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</si>
  <si>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</si>
  <si>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</si>
  <si>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</si>
  <si>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</si>
  <si>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</si>
  <si>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</si>
  <si>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</si>
  <si>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</si>
  <si>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</si>
  <si>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</si>
  <si>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</si>
  <si>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</si>
  <si>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</si>
  <si>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</si>
  <si>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</si>
  <si>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</si>
  <si>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</si>
  <si>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</si>
  <si>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</si>
  <si>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</si>
  <si>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</si>
  <si>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</si>
  <si>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</si>
  <si>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</si>
  <si>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</si>
  <si>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</si>
  <si>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</si>
  <si>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</si>
  <si>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</si>
  <si>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</si>
  <si>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福井県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</si>
  <si>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</si>
  <si>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</si>
  <si>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</si>
  <si>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</si>
  <si>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</si>
  <si>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</si>
  <si>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</si>
  <si>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</si>
  <si>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</si>
  <si>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</si>
  <si>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</si>
  <si>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</si>
  <si>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</si>
  <si>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</si>
  <si>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</si>
  <si>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</si>
  <si>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一般的な目安である100％を下回っており、健全な事業運営に向けて一層のコスト縮減や収益向上に取り組む。経営改善のため、維持管理負担金単価について、令和7年度に改定を行った。
②累積欠損金比率
　一般的な目安である0％を上回っており、健全な事業運営に向けて一層のコスト縮減や収益向上に取り組む。経営改善のため、維持管理負担金単価について、令和7年度に改定を行った。
③流動比率
　一般的な目安である100％を上回っており、十分な支払能力を有している。
④企業債残高対事業規模比率
　類似団体の平均値を上回っているが、一般会計負担額を見込むと102.86％となり、投資規模は適切であると考えている。
⑥汚水処理原価
　類似団体の平均値を下回っており、効率的な汚水処理が行われている。
⑦施設利用率
　類似団体とほぼ同等であり、処理能力に見合った適切な施設規模であると考えている。
⑧水洗化率
　類似団体とほぼ同等であるが、100％を下回っていることから、今後も面整備の促進や接続率の向上等を流域関連市に働きかけ、水洗化率の向上に努める。</t>
    <rPh sb="60" eb="64">
      <t>ケイエイカイゼン</t>
    </rPh>
    <rPh sb="82" eb="84">
      <t>レイワ</t>
    </rPh>
    <rPh sb="85" eb="87">
      <t>ネンド</t>
    </rPh>
    <rPh sb="88" eb="90">
      <t>カイテイ</t>
    </rPh>
    <rPh sb="91" eb="92">
      <t>オコナ</t>
    </rPh>
    <phoneticPr fontId="4"/>
  </si>
  <si>
    <t>　本県の流域下水道事業は、昭和57年の供用開始から40年が経過し、施設等の老朽化が進みつつある。
　令和7年度に策定した下水道ストックマネジメント計画に基づいた予算の平準化や施設の長寿命化による最適化等、計画的かつ効率的な施設更新に努める。</t>
    <phoneticPr fontId="4"/>
  </si>
  <si>
    <t>　本県の流域下水道事業は、概ね健全で効率的な経営を行っていると判断できる。
　一方で、昭和57年の供用開始から43年が経過し、サービスの提供に必要な施設等の老朽化が進み、更新投資が増大している。維持管理負担金収入は近年横ばいで推移しているが、電気料金等の高騰等により事業運営は厳しさを増している。
　このため、令和7年度より維持管理負担金単価の見直しを行ったところであり、経営戦略に基づき、引き続き健全な事業運営を目指す。</t>
    <rPh sb="107" eb="109">
      <t>キンネン</t>
    </rPh>
    <rPh sb="109" eb="110">
      <t>ヨコ</t>
    </rPh>
    <rPh sb="113" eb="115">
      <t>スイイ</t>
    </rPh>
    <rPh sb="121" eb="125">
      <t>デンキリョウキン</t>
    </rPh>
    <rPh sb="125" eb="126">
      <t>トウ</t>
    </rPh>
    <rPh sb="127" eb="129">
      <t>コウトウ</t>
    </rPh>
    <rPh sb="129" eb="130">
      <t>トウ</t>
    </rPh>
    <rPh sb="155" eb="157">
      <t>レイワ</t>
    </rPh>
    <rPh sb="158" eb="160">
      <t>ネンド</t>
    </rPh>
    <rPh sb="162" eb="171">
      <t>イジカンリフタンキンタンカ</t>
    </rPh>
    <rPh sb="172" eb="174">
      <t>ミナオ</t>
    </rPh>
    <rPh sb="176" eb="177">
      <t>オコナ</t>
    </rPh>
    <rPh sb="191" eb="192">
      <t>モト</t>
    </rPh>
    <rPh sb="195" eb="196">
      <t>ヒ</t>
    </rPh>
    <rPh sb="197" eb="198">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</si>
</sst>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0.03</c:v>
                </c:pt>
                <c:pt idx="2" formatCode="#,##0.00;&quot;△&quot;#,##0.00">
                  <c:v>0</c:v>
                </c:pt>
                <c:pt idx="3">
                  <c:v>1.23</c:v>
                </c:pt>
                <c:pt idx="4">
                  <c:v>1.19</c:v>
                </c:pt>
              </c:numCache>
            </c:numRef>
          </c:val>
          <c:extLst>
            <c:ext xmlns:c16="http://schemas.microsoft.com/office/drawing/2014/chart" uri="{C3380CC4-5D6E-409C-BE32-E72D297353CC}">
              <c16:uniqueId val="{00000000-A4E8-4D47-865B-3EE4702AF7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A4E8-4D47-865B-3EE4702AF7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64.84</c:v>
                </c:pt>
                <c:pt idx="1">
                  <c:v>62.74</c:v>
                </c:pt>
                <c:pt idx="2">
                  <c:v>61.48</c:v>
                </c:pt>
                <c:pt idx="3">
                  <c:v>64.180000000000007</c:v>
                </c:pt>
                <c:pt idx="4">
                  <c:v>64.75</c:v>
                </c:pt>
              </c:numCache>
            </c:numRef>
          </c:val>
          <c:extLst>
            <c:ext xmlns:c16="http://schemas.microsoft.com/office/drawing/2014/chart" uri="{C3380CC4-5D6E-409C-BE32-E72D297353CC}">
              <c16:uniqueId val="{00000000-12A4-46A9-9933-AC4A6053C8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12A4-46A9-9933-AC4A6053C8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93.44</c:v>
                </c:pt>
                <c:pt idx="1">
                  <c:v>94.09</c:v>
                </c:pt>
                <c:pt idx="2">
                  <c:v>94.29</c:v>
                </c:pt>
                <c:pt idx="3">
                  <c:v>94.87</c:v>
                </c:pt>
                <c:pt idx="4">
                  <c:v>95.26</c:v>
                </c:pt>
              </c:numCache>
            </c:numRef>
          </c:val>
          <c:extLst>
            <c:ext xmlns:c16="http://schemas.microsoft.com/office/drawing/2014/chart" uri="{C3380CC4-5D6E-409C-BE32-E72D297353CC}">
              <c16:uniqueId val="{00000000-AA1A-4A69-B298-726CA80D5C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AA1A-4A69-B298-726CA80D5C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88.12</c:v>
                </c:pt>
                <c:pt idx="1">
                  <c:v>98.2</c:v>
                </c:pt>
                <c:pt idx="2">
                  <c:v>96.57</c:v>
                </c:pt>
                <c:pt idx="3">
                  <c:v>96.15</c:v>
                </c:pt>
                <c:pt idx="4">
                  <c:v>95.51</c:v>
                </c:pt>
              </c:numCache>
            </c:numRef>
          </c:val>
          <c:extLst>
            <c:ext xmlns:c16="http://schemas.microsoft.com/office/drawing/2014/chart" uri="{C3380CC4-5D6E-409C-BE32-E72D297353CC}">
              <c16:uniqueId val="{00000000-EF59-4A01-9D9D-E453F8729F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EF59-4A01-9D9D-E453F8729F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5.92</c:v>
                </c:pt>
                <c:pt idx="1">
                  <c:v>11.49</c:v>
                </c:pt>
                <c:pt idx="2">
                  <c:v>16.77</c:v>
                </c:pt>
                <c:pt idx="3">
                  <c:v>21.39</c:v>
                </c:pt>
                <c:pt idx="4">
                  <c:v>26.08</c:v>
                </c:pt>
              </c:numCache>
            </c:numRef>
          </c:val>
          <c:extLst>
            <c:ext xmlns:c16="http://schemas.microsoft.com/office/drawing/2014/chart" uri="{C3380CC4-5D6E-409C-BE32-E72D297353CC}">
              <c16:uniqueId val="{00000000-1E06-4B2F-944F-0B70C5AA870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1E06-4B2F-944F-0B70C5AA870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53-4EE4-87CF-2016FCAEFF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A853-4EE4-87CF-2016FCAEFF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35.369999999999997</c:v>
                </c:pt>
                <c:pt idx="1">
                  <c:v>42.16</c:v>
                </c:pt>
                <c:pt idx="2">
                  <c:v>53.81</c:v>
                </c:pt>
                <c:pt idx="3">
                  <c:v>63.2</c:v>
                </c:pt>
                <c:pt idx="4">
                  <c:v>76.48</c:v>
                </c:pt>
              </c:numCache>
            </c:numRef>
          </c:val>
          <c:extLst>
            <c:ext xmlns:c16="http://schemas.microsoft.com/office/drawing/2014/chart" uri="{C3380CC4-5D6E-409C-BE32-E72D297353CC}">
              <c16:uniqueId val="{00000000-8296-4571-A5F1-F7A5AAF7DE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8296-4571-A5F1-F7A5AAF7DE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201.33</c:v>
                </c:pt>
                <c:pt idx="1">
                  <c:v>213.28</c:v>
                </c:pt>
                <c:pt idx="2">
                  <c:v>199.67</c:v>
                </c:pt>
                <c:pt idx="3">
                  <c:v>195.3</c:v>
                </c:pt>
                <c:pt idx="4">
                  <c:v>205.33</c:v>
                </c:pt>
              </c:numCache>
            </c:numRef>
          </c:val>
          <c:extLst>
            <c:ext xmlns:c16="http://schemas.microsoft.com/office/drawing/2014/chart" uri="{C3380CC4-5D6E-409C-BE32-E72D297353CC}">
              <c16:uniqueId val="{00000000-DA9A-46E4-B28E-E9065F0084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DA9A-46E4-B28E-E9065F0084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364.05</c:v>
                </c:pt>
                <c:pt idx="1">
                  <c:v>363.35</c:v>
                </c:pt>
                <c:pt idx="2">
                  <c:v>353.98</c:v>
                </c:pt>
                <c:pt idx="3">
                  <c:v>342.34</c:v>
                </c:pt>
                <c:pt idx="4">
                  <c:v>330.76</c:v>
                </c:pt>
              </c:numCache>
            </c:numRef>
          </c:val>
          <c:extLst>
            <c:ext xmlns:c16="http://schemas.microsoft.com/office/drawing/2014/chart" uri="{C3380CC4-5D6E-409C-BE32-E72D297353CC}">
              <c16:uniqueId val="{00000000-E193-480D-B94F-45BA2863EB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E193-480D-B94F-45BA2863EB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61-42C8-9B11-2667F30BEA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61-42C8-9B11-2667F30BEA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45.68</c:v>
                </c:pt>
                <c:pt idx="1">
                  <c:v>45.25</c:v>
                </c:pt>
                <c:pt idx="2">
                  <c:v>47.18</c:v>
                </c:pt>
                <c:pt idx="3">
                  <c:v>46.32</c:v>
                </c:pt>
                <c:pt idx="4">
                  <c:v>48.41</c:v>
                </c:pt>
              </c:numCache>
            </c:numRef>
          </c:val>
          <c:extLst>
            <c:ext xmlns:c16="http://schemas.microsoft.com/office/drawing/2014/chart" uri="{C3380CC4-5D6E-409C-BE32-E72D297353CC}">
              <c16:uniqueId val="{00000000-1A3F-4109-8B62-A188B82D6F1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A3F-4109-8B62-A188B82D6F1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0" zoomScaleNormal="100" workbookViewId="0">
      <selection activeCell="AX57" sqref="AX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福井県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746690</v>
      </c>
      <c r="AM8" s="44"/>
      <c r="AN8" s="44"/>
      <c r="AO8" s="44"/>
      <c r="AP8" s="44"/>
      <c r="AQ8" s="44"/>
      <c r="AR8" s="44"/>
      <c r="AS8" s="44"/>
      <c r="AT8" s="45">
        <f>データ!T6</f>
        <v>4190.59</v>
      </c>
      <c r="AU8" s="45"/>
      <c r="AV8" s="45"/>
      <c r="AW8" s="45"/>
      <c r="AX8" s="45"/>
      <c r="AY8" s="45"/>
      <c r="AZ8" s="45"/>
      <c r="BA8" s="45"/>
      <c r="BB8" s="45">
        <f>データ!U6</f>
        <v>178.18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88.1</v>
      </c>
      <c r="J10" s="45"/>
      <c r="K10" s="45"/>
      <c r="L10" s="45"/>
      <c r="M10" s="45"/>
      <c r="N10" s="45"/>
      <c r="O10" s="45"/>
      <c r="P10" s="45">
        <f>データ!P6</f>
        <v>99.07</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130574</v>
      </c>
      <c r="AM10" s="44"/>
      <c r="AN10" s="44"/>
      <c r="AO10" s="44"/>
      <c r="AP10" s="44"/>
      <c r="AQ10" s="44"/>
      <c r="AR10" s="44"/>
      <c r="AS10" s="44"/>
      <c r="AT10" s="45">
        <f>データ!W6</f>
        <v>46.49</v>
      </c>
      <c r="AU10" s="45"/>
      <c r="AV10" s="45"/>
      <c r="AW10" s="45"/>
      <c r="AX10" s="45"/>
      <c r="AY10" s="45"/>
      <c r="AZ10" s="45"/>
      <c r="BA10" s="45"/>
      <c r="BB10" s="45">
        <f>データ!X6</f>
        <v>2808.65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j4dUNOr1YOUDkNJF0A+XYNkQQeR4lvKwWms3g+OVCj2TC6i94Mdl+Q5yFk990NjtNscltGDTOghHTU22Yk/gng==" saltValue="DEHo/mpzo6Gn/WTJ034K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180009</v>
      </c>
      <c r="D6" s="19">
        <f t="shared" si="3"/>
        <v>46</v>
      </c>
      <c r="E6" s="19">
        <f t="shared" si="3"/>
        <v>17</v>
      </c>
      <c r="F6" s="19">
        <f t="shared" si="3"/>
        <v>3</v>
      </c>
      <c r="G6" s="19">
        <f t="shared" si="3"/>
        <v>0</v>
      </c>
      <c r="H6" s="19" t="str">
        <f t="shared" si="3"/>
        <v>福井県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88.1</v>
      </c>
      <c r="P6" s="20">
        <f t="shared" si="3"/>
        <v>99.07</v>
      </c>
      <c r="Q6" s="20">
        <f t="shared" si="3"/>
        <v>100</v>
      </c>
      <c r="R6" s="20">
        <f t="shared" si="3"/>
        <v>0</v>
      </c>
      <c r="S6" s="20">
        <f t="shared" si="3"/>
        <v>746690</v>
      </c>
      <c r="T6" s="20">
        <f t="shared" si="3"/>
        <v>4190.59</v>
      </c>
      <c r="U6" s="20">
        <f t="shared" si="3"/>
        <v>178.18</v>
      </c>
      <c r="V6" s="20">
        <f t="shared" si="3"/>
        <v>130574</v>
      </c>
      <c r="W6" s="20">
        <f t="shared" si="3"/>
        <v>46.49</v>
      </c>
      <c r="X6" s="20">
        <f t="shared" si="3"/>
        <v>2808.65</v>
      </c>
      <c r="Y6" s="21">
        <f>IF(Y7="",NA(),Y7)</f>
        <v>88.12</v>
      </c>
      <c r="Z6" s="21">
        <f t="shared" ref="Z6:AH6" si="4">IF(Z7="",NA(),Z7)</f>
        <v>98.2</v>
      </c>
      <c r="AA6" s="21">
        <f t="shared" si="4"/>
        <v>96.57</v>
      </c>
      <c r="AB6" s="21">
        <f t="shared" si="4"/>
        <v>96.15</v>
      </c>
      <c r="AC6" s="21">
        <f t="shared" si="4"/>
        <v>95.51</v>
      </c>
      <c r="AD6" s="21">
        <f t="shared" si="4"/>
        <v>101.63</v>
      </c>
      <c r="AE6" s="21">
        <f t="shared" si="4"/>
        <v>100.14</v>
      </c>
      <c r="AF6" s="21">
        <f t="shared" si="4"/>
        <v>99.22</v>
      </c>
      <c r="AG6" s="21">
        <f t="shared" si="4"/>
        <v>100.31</v>
      </c>
      <c r="AH6" s="21">
        <f t="shared" si="4"/>
        <v>100.13</v>
      </c>
      <c r="AI6" s="20" t="str">
        <f>IF(AI7="","",IF(AI7="-","【-】","【"&amp;SUBSTITUTE(TEXT(AI7,"#,##0.00"),"-","△")&amp;"】"))</f>
        <v>【100.17】</v>
      </c>
      <c r="AJ6" s="21">
        <f>IF(AJ7="",NA(),AJ7)</f>
        <v>35.369999999999997</v>
      </c>
      <c r="AK6" s="21">
        <f t="shared" ref="AK6:AS6" si="5">IF(AK7="",NA(),AK7)</f>
        <v>42.16</v>
      </c>
      <c r="AL6" s="21">
        <f t="shared" si="5"/>
        <v>53.81</v>
      </c>
      <c r="AM6" s="21">
        <f t="shared" si="5"/>
        <v>63.2</v>
      </c>
      <c r="AN6" s="21">
        <f t="shared" si="5"/>
        <v>76.48</v>
      </c>
      <c r="AO6" s="21">
        <f t="shared" si="5"/>
        <v>9.1</v>
      </c>
      <c r="AP6" s="21">
        <f t="shared" si="5"/>
        <v>10.71</v>
      </c>
      <c r="AQ6" s="21">
        <f t="shared" si="5"/>
        <v>11.46</v>
      </c>
      <c r="AR6" s="21">
        <f t="shared" si="5"/>
        <v>9.85</v>
      </c>
      <c r="AS6" s="21">
        <f t="shared" si="5"/>
        <v>11.25</v>
      </c>
      <c r="AT6" s="20" t="str">
        <f>IF(AT7="","",IF(AT7="-","【-】","【"&amp;SUBSTITUTE(TEXT(AT7,"#,##0.00"),"-","△")&amp;"】"))</f>
        <v>【11.17】</v>
      </c>
      <c r="AU6" s="21">
        <f>IF(AU7="",NA(),AU7)</f>
        <v>201.33</v>
      </c>
      <c r="AV6" s="21">
        <f t="shared" ref="AV6:BD6" si="6">IF(AV7="",NA(),AV7)</f>
        <v>213.28</v>
      </c>
      <c r="AW6" s="21">
        <f t="shared" si="6"/>
        <v>199.67</v>
      </c>
      <c r="AX6" s="21">
        <f t="shared" si="6"/>
        <v>195.3</v>
      </c>
      <c r="AY6" s="21">
        <f t="shared" si="6"/>
        <v>205.33</v>
      </c>
      <c r="AZ6" s="21">
        <f t="shared" si="6"/>
        <v>101.14</v>
      </c>
      <c r="BA6" s="21">
        <f t="shared" si="6"/>
        <v>104.74</v>
      </c>
      <c r="BB6" s="21">
        <f t="shared" si="6"/>
        <v>104.74</v>
      </c>
      <c r="BC6" s="21">
        <f t="shared" si="6"/>
        <v>104.66</v>
      </c>
      <c r="BD6" s="21">
        <f t="shared" si="6"/>
        <v>103.57</v>
      </c>
      <c r="BE6" s="20" t="str">
        <f>IF(BE7="","",IF(BE7="-","【-】","【"&amp;SUBSTITUTE(TEXT(BE7,"#,##0.00"),"-","△")&amp;"】"))</f>
        <v>【103.38】</v>
      </c>
      <c r="BF6" s="21">
        <f>IF(BF7="",NA(),BF7)</f>
        <v>364.05</v>
      </c>
      <c r="BG6" s="21">
        <f t="shared" ref="BG6:BO6" si="7">IF(BG7="",NA(),BG7)</f>
        <v>363.35</v>
      </c>
      <c r="BH6" s="21">
        <f t="shared" si="7"/>
        <v>353.98</v>
      </c>
      <c r="BI6" s="21">
        <f t="shared" si="7"/>
        <v>342.34</v>
      </c>
      <c r="BJ6" s="21">
        <f t="shared" si="7"/>
        <v>330.76</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45.68</v>
      </c>
      <c r="CC6" s="21">
        <f t="shared" ref="CC6:CK6" si="9">IF(CC7="",NA(),CC7)</f>
        <v>45.25</v>
      </c>
      <c r="CD6" s="21">
        <f t="shared" si="9"/>
        <v>47.18</v>
      </c>
      <c r="CE6" s="21">
        <f t="shared" si="9"/>
        <v>46.32</v>
      </c>
      <c r="CF6" s="21">
        <f t="shared" si="9"/>
        <v>48.41</v>
      </c>
      <c r="CG6" s="21">
        <f t="shared" si="9"/>
        <v>50.67</v>
      </c>
      <c r="CH6" s="21">
        <f t="shared" si="9"/>
        <v>48.7</v>
      </c>
      <c r="CI6" s="21">
        <f t="shared" si="9"/>
        <v>52.53</v>
      </c>
      <c r="CJ6" s="21">
        <f t="shared" si="9"/>
        <v>52.75</v>
      </c>
      <c r="CK6" s="21">
        <f t="shared" si="9"/>
        <v>52.89</v>
      </c>
      <c r="CL6" s="20" t="str">
        <f>IF(CL7="","",IF(CL7="-","【-】","【"&amp;SUBSTITUTE(TEXT(CL7,"#,##0.00"),"-","△")&amp;"】"))</f>
        <v>【53.07】</v>
      </c>
      <c r="CM6" s="21">
        <f>IF(CM7="",NA(),CM7)</f>
        <v>64.84</v>
      </c>
      <c r="CN6" s="21">
        <f t="shared" ref="CN6:CV6" si="10">IF(CN7="",NA(),CN7)</f>
        <v>62.74</v>
      </c>
      <c r="CO6" s="21">
        <f t="shared" si="10"/>
        <v>61.48</v>
      </c>
      <c r="CP6" s="21">
        <f t="shared" si="10"/>
        <v>64.180000000000007</v>
      </c>
      <c r="CQ6" s="21">
        <f t="shared" si="10"/>
        <v>64.75</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93.44</v>
      </c>
      <c r="CY6" s="21">
        <f t="shared" ref="CY6:DG6" si="11">IF(CY7="",NA(),CY7)</f>
        <v>94.09</v>
      </c>
      <c r="CZ6" s="21">
        <f t="shared" si="11"/>
        <v>94.29</v>
      </c>
      <c r="DA6" s="21">
        <f t="shared" si="11"/>
        <v>94.87</v>
      </c>
      <c r="DB6" s="21">
        <f t="shared" si="11"/>
        <v>95.26</v>
      </c>
      <c r="DC6" s="21">
        <f t="shared" si="11"/>
        <v>94.01</v>
      </c>
      <c r="DD6" s="21">
        <f t="shared" si="11"/>
        <v>94.14</v>
      </c>
      <c r="DE6" s="21">
        <f t="shared" si="11"/>
        <v>94.02</v>
      </c>
      <c r="DF6" s="21">
        <f t="shared" si="11"/>
        <v>94.43</v>
      </c>
      <c r="DG6" s="21">
        <f t="shared" si="11"/>
        <v>94.27</v>
      </c>
      <c r="DH6" s="20" t="str">
        <f>IF(DH7="","",IF(DH7="-","【-】","【"&amp;SUBSTITUTE(TEXT(DH7,"#,##0.00"),"-","△")&amp;"】"))</f>
        <v>【94.19】</v>
      </c>
      <c r="DI6" s="21">
        <f>IF(DI7="",NA(),DI7)</f>
        <v>5.92</v>
      </c>
      <c r="DJ6" s="21">
        <f t="shared" ref="DJ6:DR6" si="12">IF(DJ7="",NA(),DJ7)</f>
        <v>11.49</v>
      </c>
      <c r="DK6" s="21">
        <f t="shared" si="12"/>
        <v>16.77</v>
      </c>
      <c r="DL6" s="21">
        <f t="shared" si="12"/>
        <v>21.39</v>
      </c>
      <c r="DM6" s="21">
        <f t="shared" si="12"/>
        <v>26.08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1">
        <f>IF(EE7="",NA(),EE7)</f>
        <v>0.03</v>
      </c>
      <c r="EF6" s="21">
        <f t="shared" ref="EF6:EN6" si="14">IF(EF7="",NA(),EF7)</f>
        <v>0.03</v>
      </c>
      <c r="EG6" s="20">
        <f t="shared" si="14"/>
        <v>0</v>
      </c>
      <c r="EH6" s="21">
        <f t="shared" si="14"/>
        <v>1.23</v>
      </c>
      <c r="EI6" s="21">
        <f t="shared" si="14"/>
        <v>1.19</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180009</v>
      </c>
      <c r="D7" s="23">
        <v>46</v>
      </c>
      <c r="E7" s="23">
        <v>17</v>
      </c>
      <c r="F7" s="23">
        <v>3</v>
      </c>
      <c r="G7" s="23">
        <v>0</v>
      </c>
      <c r="H7" s="23" t="s">
        <v>96</v>
      </c>
      <c r="I7" s="23" t="s">
        <v>97</v>
      </c>
      <c r="J7" s="23" t="s">
        <v>98</v>
      </c>
      <c r="K7" s="23" t="s">
        <v>99</v>
      </c>
      <c r="L7" s="23" t="s">
        <v>100</v>
      </c>
      <c r="M7" s="23" t="s">
        <v>101</v>
      </c>
      <c r="N7" s="24" t="s">
        <v>102</v>
      </c>
      <c r="O7" s="24">
        <v>88.1</v>
      </c>
      <c r="P7" s="24">
        <v>99.07</v>
      </c>
      <c r="Q7" s="24">
        <v>100</v>
      </c>
      <c r="R7" s="24">
        <v>0</v>
      </c>
      <c r="S7" s="24">
        <v>746690</v>
      </c>
      <c r="T7" s="24">
        <v>4190.59</v>
      </c>
      <c r="U7" s="24">
        <v>178.18</v>
      </c>
      <c r="V7" s="24">
        <v>130574</v>
      </c>
      <c r="W7" s="24">
        <v>46.49</v>
      </c>
      <c r="X7" s="24">
        <v>2808.65</v>
      </c>
      <c r="Y7" s="24">
        <v>88.12</v>
      </c>
      <c r="Z7" s="24">
        <v>98.2</v>
      </c>
      <c r="AA7" s="24">
        <v>96.57</v>
      </c>
      <c r="AB7" s="24">
        <v>96.15</v>
      </c>
      <c r="AC7" s="24">
        <v>95.51</v>
      </c>
      <c r="AD7" s="24">
        <v>101.63</v>
      </c>
      <c r="AE7" s="24">
        <v>100.14</v>
      </c>
      <c r="AF7" s="24">
        <v>99.22</v>
      </c>
      <c r="AG7" s="24">
        <v>100.31</v>
      </c>
      <c r="AH7" s="24">
        <v>100.13</v>
      </c>
      <c r="AI7" s="24">
        <v>100.17</v>
      </c>
      <c r="AJ7" s="24">
        <v>35.369999999999997</v>
      </c>
      <c r="AK7" s="24">
        <v>42.16</v>
      </c>
      <c r="AL7" s="24">
        <v>53.81</v>
      </c>
      <c r="AM7" s="24">
        <v>63.2</v>
      </c>
      <c r="AN7" s="24">
        <v>76.48</v>
      </c>
      <c r="AO7" s="24">
        <v>9.1</v>
      </c>
      <c r="AP7" s="24">
        <v>10.71</v>
      </c>
      <c r="AQ7" s="24">
        <v>11.46</v>
      </c>
      <c r="AR7" s="24">
        <v>9.85</v>
      </c>
      <c r="AS7" s="24">
        <v>11.25</v>
      </c>
      <c r="AT7" s="24">
        <v>11.17</v>
      </c>
      <c r="AU7" s="24">
        <v>201.33</v>
      </c>
      <c r="AV7" s="24">
        <v>213.28</v>
      </c>
      <c r="AW7" s="24">
        <v>199.67</v>
      </c>
      <c r="AX7" s="24">
        <v>195.3</v>
      </c>
      <c r="AY7" s="24">
        <v>205.33</v>
      </c>
      <c r="AZ7" s="24">
        <v>101.14</v>
      </c>
      <c r="BA7" s="24">
        <v>104.74</v>
      </c>
      <c r="BB7" s="24">
        <v>104.74</v>
      </c>
      <c r="BC7" s="24">
        <v>104.66</v>
      </c>
      <c r="BD7" s="24">
        <v>103.57</v>
      </c>
      <c r="BE7" s="24">
        <v>103.38</v>
      </c>
      <c r="BF7" s="24">
        <v>364.05</v>
      </c>
      <c r="BG7" s="24">
        <v>363.35</v>
      </c>
      <c r="BH7" s="24">
        <v>353.98</v>
      </c>
      <c r="BI7" s="24">
        <v>342.34</v>
      </c>
      <c r="BJ7" s="24">
        <v>330.76</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45.68</v>
      </c>
      <c r="CC7" s="24">
        <v>45.25</v>
      </c>
      <c r="CD7" s="24">
        <v>47.18</v>
      </c>
      <c r="CE7" s="24">
        <v>46.32</v>
      </c>
      <c r="CF7" s="24">
        <v>48.41</v>
      </c>
      <c r="CG7" s="24">
        <v>50.67</v>
      </c>
      <c r="CH7" s="24">
        <v>48.7</v>
      </c>
      <c r="CI7" s="24">
        <v>52.53</v>
      </c>
      <c r="CJ7" s="24">
        <v>52.75</v>
      </c>
      <c r="CK7" s="24">
        <v>52.89</v>
      </c>
      <c r="CL7" s="24">
        <v>53.07</v>
      </c>
      <c r="CM7" s="24">
        <v>64.84</v>
      </c>
      <c r="CN7" s="24">
        <v>62.74</v>
      </c>
      <c r="CO7" s="24">
        <v>61.48</v>
      </c>
      <c r="CP7" s="24">
        <v>64.180000000000007</v>
      </c>
      <c r="CQ7" s="24">
        <v>64.75</v>
      </c>
      <c r="CR7" s="24">
        <v>68.2</v>
      </c>
      <c r="CS7" s="24">
        <v>68.05</v>
      </c>
      <c r="CT7" s="24">
        <v>67.099999999999994</v>
      </c>
      <c r="CU7" s="24">
        <v>71.900000000000006</v>
      </c>
      <c r="CV7" s="24">
        <v>68.599999999999994</v>
      </c>
      <c r="CW7" s="24">
        <v>68.61</v>
      </c>
      <c r="CX7" s="24">
        <v>93.44</v>
      </c>
      <c r="CY7" s="24">
        <v>94.09</v>
      </c>
      <c r="CZ7" s="24">
        <v>94.29</v>
      </c>
      <c r="DA7" s="24">
        <v>94.87</v>
      </c>
      <c r="DB7" s="24">
        <v>95.26</v>
      </c>
      <c r="DC7" s="24">
        <v>94.01</v>
      </c>
      <c r="DD7" s="24">
        <v>94.14</v>
      </c>
      <c r="DE7" s="24">
        <v>94.02</v>
      </c>
      <c r="DF7" s="24">
        <v>94.43</v>
      </c>
      <c r="DG7" s="24">
        <v>94.27</v>
      </c>
      <c r="DH7" s="24">
        <v>94.19</v>
      </c>
      <c r="DI7" s="24">
        <v>5.92</v>
      </c>
      <c r="DJ7" s="24">
        <v>11.49</v>
      </c>
      <c r="DK7" s="24">
        <v>16.77</v>
      </c>
      <c r="DL7" s="24">
        <v>21.39</v>
      </c>
      <c r="DM7" s="24">
        <v>26.08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0.03</v>
      </c>
      <c r="EF7" s="24">
        <v>0.03</v>
      </c>
      <c r="EG7" s="24">
        <v>0</v>
      </c>
      <c r="EH7" s="24">
        <v>1.23</v>
      </c>
      <c r="EI7" s="24">
        <v>1.19</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3F0906E-AF64-49E3-9E87-9C5B44CBC40C}"/>
</file>

<file path=customXml/itemProps2.xml><?xml version="1.0" encoding="utf-8"?>
<ds:datastoreItem xmlns:ds="http://schemas.openxmlformats.org/officeDocument/2006/customXml" ds:itemID="{618E7AD8-9328-41DD-AAAF-08F28AF65493}"/>
</file>

<file path=customXml/itemProps3.xml><?xml version="1.0" encoding="utf-8"?>
<ds:datastoreItem xmlns:ds="http://schemas.openxmlformats.org/officeDocument/2006/customXml" ds:itemID="{1F0FDE0E-954F-41D6-A522-EE889E0165B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2025-12-23T06:07:12Z</dcterms:created>
  <dcterms:modified xsi:type="dcterms:W3CDTF">2026-01-29T02:52:32Z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