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3.11.91\共有フォルダー\計画管理担当\■01_経理関係\13調査回答\R7調査回答\171 260115 【0128水〆】公営企業に係る経営比較分析表（令和6年度決算）の分析等について（依頼）\02回答\"/>
    </mc:Choice>
  </mc:AlternateContent>
  <xr:revisionPtr revIDLastSave="0" documentId="13_ncr:1_{9B48353B-DF6B-440B-B1B9-0C2C56AD0352}" xr6:coauthVersionLast="47" xr6:coauthVersionMax="47" xr10:uidLastSave="{00000000-0000-0000-0000-000000000000}"/>
  <workbookProtection workbookAlgorithmName="SHA-512" workbookHashValue="UaHdYun/kEyvM90O/1kYsDvq2BOVK4lOFwFuqXzWwpLcliXug8ePAPS8xjl0D24WCMN7CieVDtcEvzrkgdsTkQ==" workbookSaltValue="fjR3irGOTvTK0Wdkc9QgWg=="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AT10" i="4"/>
  <c r="I10"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<sst xmlns="http://schemas.openxmlformats.org/spreadsheetml/2006/main" count="231" uniqueCount="116">
  <si>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</si>
  <si>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</si>
  <si>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</si>
  <si>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</si>
  <si>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</si>
  <si>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</si>
  <si>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</si>
  <si>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</si>
  <si>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</si>
  <si>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</si>
  <si>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</si>
  <si>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</si>
  <si>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</si>
  <si>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</si>
  <si>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</si>
  <si>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</si>
  <si>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</si>
  <si>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</si>
  <si>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</si>
  <si>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</si>
  <si>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</si>
  <si>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</si>
  <si>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</si>
  <si>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</si>
  <si>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</si>
  <si>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</si>
  <si>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</si>
  <si>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</si>
  <si>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</si>
  <si>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</si>
  <si>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</si>
  <si>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</si>
  <si>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</si>
  <si>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</si>
  <si>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</si>
  <si>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</si>
  <si>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</si>
  <si>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</si>
  <si>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</si>
  <si>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</si>
  <si>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</si>
  <si>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</si>
  <si>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</si>
  <si>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</si>
  <si>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</si>
  <si>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</si>
  <si>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</si>
  <si>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</si>
  <si>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</si>
  <si>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</si>
  <si>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</si>
  <si>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</si>
  <si>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</si>
  <si>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</si>
  <si>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</si>
  <si>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</si>
  <si>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</si>
  <si>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</si>
  <si>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</si>
  <si>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</si>
  <si>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</si>
  <si>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</si>
  <si>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</si>
  <si>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</si>
  <si>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</si>
  <si>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</si>
  <si>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</si>
  <si>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</si>
  <si>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</si>
  <si>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</si>
  <si>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</si>
  <si>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</si>
  <si>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</si>
  <si>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</si>
  <si>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</si>
  <si>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</si>
  <si>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</si>
  <si>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</si>
  <si>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</si>
  <si>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</si>
  <si>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</si>
  <si>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</si>
  <si>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</si>
  <si>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</si>
  <si>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</si>
  <si>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</si>
  <si>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</si>
  <si>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</si>
  <si>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</si>
  <si>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</si>
  <si>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</si>
  <si>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</si>
  <si>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</si>
  <si>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</si>
  <si>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</si>
  <si>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</si>
  <si>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</si>
  <si>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</si>
  <si>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</si>
  <si>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</si>
  <si>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</si>
  <si>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</si>
  <si>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</si>
  <si>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</si>
  <si>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</si>
  <si>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</si>
  <si>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</si>
  <si>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</si>
  <si>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</si>
  <si>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</si>
  <si>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</si>
  <si>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</si>
  <si>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</si>
  <si>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R2からの法適用のため、平均より低い値となっているが、今後上昇することが予想されるため、長寿命化を計画的に実施していく必要がある。
②管渠老朽化率
　法定耐用年数50年を超過した管渠は現時点においてないため0%となっている。
③管渠改善率
　改善を実施した管渠はないため0%となっている。</t>
    <phoneticPr fontId="4"/>
  </si>
  <si>
    <t>①経常収支比率
　昨年度に引き続き、経常収益と経常費用がほぼ同額であり、経常的に獲得する収益で経常的に発生する費用を賄えている。
②累積欠損金比率
　本年度に生じた純利益により、前年度からの繰越欠損金が解消した。全国平均を大幅に下回っていることから経営の健全性に問題はない。
③流動比率
　100%を上回っており、短期的な支払い能力に問題はない。
④企業債残高対事業規模比率
　企業債償還額は一般会計からの負担によるため0%となっている。
⑤経費回収率
　使用料ではなく市町村からの維持管理負担金収入であるため0%となっている。
⑥汚水処理原価
　地形的要因から維持管理費が比較的高い一方、有収水量は大都市圏に比べ多くないため、平均に比べると原価は高い傾向にある。
⑦施設利用率、⑧水洗化率
　平均に比べ低い値だが、引き続き、関連市町村の下水道整備促進及び普及活動等により向上を図る。</t>
    <rPh sb="79" eb="80">
      <t>ショウ</t>
    </rPh>
    <rPh sb="82" eb="85">
      <t>ジュンリエキ</t>
    </rPh>
    <rPh sb="89" eb="92">
      <t>ゼンネンド</t>
    </rPh>
    <rPh sb="95" eb="97">
      <t>クリコシ</t>
    </rPh>
    <rPh sb="97" eb="100">
      <t>ケッソンキン</t>
    </rPh>
    <rPh sb="101" eb="103">
      <t>カイショウ</t>
    </rPh>
    <phoneticPr fontId="4"/>
  </si>
  <si>
    <t>・流域内の人口減少に伴う需要減少が見込まれるため、関連市町村の下水道整備促進及び普及活動等により、施設利用率の向上を図る。
・老朽化に係る指標は全国平均と比べて良好だが、今後、令和9年度には耐用年数（50年）を超える管路が発生し、その後も増加すると見込まれる。下水道ストックマネジメント計画に基づく計画的な管理、改築更新に取り組んでいく。
・公営企業に携わる人材確保、維持管理経費の増加等に対応していくため、官民連携や広域化・共同化を推進し、経費の削減と施設の効率的な運用を目指す。
・経営の健全性を示す指標は全国平均と近似しているが、費用の一部は一般会計からの繰入金により賄っている。今後、受益者による適切な負担について構成市町村と協議を進めていく。</t>
    <rPh sb="1" eb="3">
      <t>リュウイキ</t>
    </rPh>
    <rPh sb="3" eb="4">
      <t>ナイ</t>
    </rPh>
    <rPh sb="67" eb="68">
      <t>カカ</t>
    </rPh>
    <rPh sb="102" eb="103">
      <t>ネン</t>
    </rPh>
    <rPh sb="105" eb="106">
      <t>コ</t>
    </rPh>
    <rPh sb="184" eb="186">
      <t>イジ</t>
    </rPh>
    <rPh sb="186" eb="188">
      <t>カンリ</t>
    </rPh>
    <rPh sb="188" eb="190">
      <t>ケイヒ</t>
    </rPh>
    <rPh sb="191" eb="193">
      <t>ゾウカ</t>
    </rPh>
    <rPh sb="193" eb="194">
      <t>ナド</t>
    </rPh>
    <rPh sb="195" eb="197">
      <t>タイオウ</t>
    </rPh>
    <rPh sb="221" eb="223">
      <t>ケイヒ</t>
    </rPh>
    <rPh sb="224" eb="226">
      <t>サクゲン</t>
    </rPh>
    <rPh sb="230" eb="233">
      <t>コウリツテキ</t>
    </rPh>
    <rPh sb="234" eb="236">
      <t>ウンヨウ</t>
    </rPh>
    <rPh sb="296" eb="299">
      <t>ジュエキシャ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</si>
</sst>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44-4566-AACE-B067FE4F2E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8944-4566-AACE-B067FE4F2E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60.48</c:v>
                </c:pt>
                <c:pt idx="1">
                  <c:v>60.48</c:v>
                </c:pt>
                <c:pt idx="2">
                  <c:v>60.48</c:v>
                </c:pt>
                <c:pt idx="3">
                  <c:v>62.63</c:v>
                </c:pt>
                <c:pt idx="4">
                  <c:v>62.63</c:v>
                </c:pt>
              </c:numCache>
            </c:numRef>
          </c:val>
          <c:extLst>
            <c:ext xmlns:c16="http://schemas.microsoft.com/office/drawing/2014/chart" uri="{C3380CC4-5D6E-409C-BE32-E72D297353CC}">
              <c16:uniqueId val="{00000000-F52F-4694-9568-48B6DABB5FE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F52F-4694-9568-48B6DABB5FE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86.45</c:v>
                </c:pt>
                <c:pt idx="1">
                  <c:v>86.25</c:v>
                </c:pt>
                <c:pt idx="2">
                  <c:v>87.06</c:v>
                </c:pt>
                <c:pt idx="3">
                  <c:v>84.8</c:v>
                </c:pt>
                <c:pt idx="4">
                  <c:v>85.16</c:v>
                </c:pt>
              </c:numCache>
            </c:numRef>
          </c:val>
          <c:extLst>
            <c:ext xmlns:c16="http://schemas.microsoft.com/office/drawing/2014/chart" uri="{C3380CC4-5D6E-409C-BE32-E72D297353CC}">
              <c16:uniqueId val="{00000000-5CA3-49C4-9441-4A41714349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5CA3-49C4-9441-4A41714349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95.35</c:v>
                </c:pt>
                <c:pt idx="1">
                  <c:v>99.94</c:v>
                </c:pt>
                <c:pt idx="2">
                  <c:v>99.7</c:v>
                </c:pt>
                <c:pt idx="3">
                  <c:v>99.97</c:v>
                </c:pt>
                <c:pt idx="4">
                  <c:v>100.05</c:v>
                </c:pt>
              </c:numCache>
            </c:numRef>
          </c:val>
          <c:extLst>
            <c:ext xmlns:c16="http://schemas.microsoft.com/office/drawing/2014/chart" uri="{C3380CC4-5D6E-409C-BE32-E72D297353CC}">
              <c16:uniqueId val="{00000000-73B1-4DC0-A4BD-B9579BB70B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73B1-4DC0-A4BD-B9579BB70B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4.55</c:v>
                </c:pt>
                <c:pt idx="1">
                  <c:v>9.0299999999999994</c:v>
                </c:pt>
                <c:pt idx="2">
                  <c:v>13.45</c:v>
                </c:pt>
                <c:pt idx="3">
                  <c:v>16.55</c:v>
                </c:pt>
                <c:pt idx="4">
                  <c:v>19.809999999999999</c:v>
                </c:pt>
              </c:numCache>
            </c:numRef>
          </c:val>
          <c:extLst>
            <c:ext xmlns:c16="http://schemas.microsoft.com/office/drawing/2014/chart" uri="{C3380CC4-5D6E-409C-BE32-E72D297353CC}">
              <c16:uniqueId val="{00000000-990E-4E9C-A833-2033D96A86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990E-4E9C-A833-2033D96A86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5F-4675-8FED-954A00A5D2F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7D5F-4675-8FED-954A00A5D2F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16.43</c:v>
                </c:pt>
                <c:pt idx="1">
                  <c:v>14.07</c:v>
                </c:pt>
                <c:pt idx="2" formatCode="#,##0.00;&quot;△&quot;#,##0.00">
                  <c:v>0</c:v>
                </c:pt>
                <c:pt idx="3">
                  <c:v>0.04</c:v>
                </c:pt>
                <c:pt idx="4" formatCode="#,##0.00;&quot;△&quot;#,##0.00">
                  <c:v>0</c:v>
                </c:pt>
              </c:numCache>
            </c:numRef>
          </c:val>
          <c:extLst>
            <c:ext xmlns:c16="http://schemas.microsoft.com/office/drawing/2014/chart" uri="{C3380CC4-5D6E-409C-BE32-E72D297353CC}">
              <c16:uniqueId val="{00000000-C5A3-4C57-9AF0-5F4D1EF7682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C5A3-4C57-9AF0-5F4D1EF7682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79.67</c:v>
                </c:pt>
                <c:pt idx="1">
                  <c:v>79.739999999999995</c:v>
                </c:pt>
                <c:pt idx="2">
                  <c:v>86.86</c:v>
                </c:pt>
                <c:pt idx="3">
                  <c:v>104.4</c:v>
                </c:pt>
                <c:pt idx="4">
                  <c:v>114.97</c:v>
                </c:pt>
              </c:numCache>
            </c:numRef>
          </c:val>
          <c:extLst>
            <c:ext xmlns:c16="http://schemas.microsoft.com/office/drawing/2014/chart" uri="{C3380CC4-5D6E-409C-BE32-E72D297353CC}">
              <c16:uniqueId val="{00000000-5C39-40DD-8C88-1D8AC30C0E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5C39-40DD-8C88-1D8AC30C0E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60-4543-A9BF-2E86575A8B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FC60-4543-A9BF-2E86575A8B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21-4CFA-BD3D-9FB02EDE76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021-4CFA-BD3D-9FB02EDE76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82.56</c:v>
                </c:pt>
                <c:pt idx="1">
                  <c:v>81.93</c:v>
                </c:pt>
                <c:pt idx="2">
                  <c:v>82.23</c:v>
                </c:pt>
                <c:pt idx="3">
                  <c:v>76.97</c:v>
                </c:pt>
                <c:pt idx="4">
                  <c:v>78.66</c:v>
                </c:pt>
              </c:numCache>
            </c:numRef>
          </c:val>
          <c:extLst>
            <c:ext xmlns:c16="http://schemas.microsoft.com/office/drawing/2014/chart" uri="{C3380CC4-5D6E-409C-BE32-E72D297353CC}">
              <c16:uniqueId val="{00000000-7B18-4D93-A72B-AF632CED675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7B18-4D93-A72B-AF632CED675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7" zoomScale="145" zoomScaleNormal="145"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山梨県</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流域下水道</v>
      </c>
      <c r="Q8" s="65"/>
      <c r="R8" s="65"/>
      <c r="S8" s="65"/>
      <c r="T8" s="65"/>
      <c r="U8" s="65"/>
      <c r="V8" s="65"/>
      <c r="W8" s="65" t="str">
        <f>データ!L6</f>
        <v>E1</v>
      </c>
      <c r="X8" s="65"/>
      <c r="Y8" s="65"/>
      <c r="Z8" s="65"/>
      <c r="AA8" s="65"/>
      <c r="AB8" s="65"/>
      <c r="AC8" s="65"/>
      <c r="AD8" s="66" t="str">
        <f>データ!$M$6</f>
        <v>非設置</v>
      </c>
      <c r="AE8" s="66"/>
      <c r="AF8" s="66"/>
      <c r="AG8" s="66"/>
      <c r="AH8" s="66"/>
      <c r="AI8" s="66"/>
      <c r="AJ8" s="66"/>
      <c r="AK8" s="3"/>
      <c r="AL8" s="54">
        <f>データ!S6</f>
        <v>801056</v>
      </c>
      <c r="AM8" s="54"/>
      <c r="AN8" s="54"/>
      <c r="AO8" s="54"/>
      <c r="AP8" s="54"/>
      <c r="AQ8" s="54"/>
      <c r="AR8" s="54"/>
      <c r="AS8" s="54"/>
      <c r="AT8" s="53">
        <f>データ!T6</f>
        <v>4465.2700000000004</v>
      </c>
      <c r="AU8" s="53"/>
      <c r="AV8" s="53"/>
      <c r="AW8" s="53"/>
      <c r="AX8" s="53"/>
      <c r="AY8" s="53"/>
      <c r="AZ8" s="53"/>
      <c r="BA8" s="53"/>
      <c r="BB8" s="53">
        <f>データ!U6</f>
        <v>179.4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89.54</v>
      </c>
      <c r="J10" s="53"/>
      <c r="K10" s="53"/>
      <c r="L10" s="53"/>
      <c r="M10" s="53"/>
      <c r="N10" s="53"/>
      <c r="O10" s="53"/>
      <c r="P10" s="53">
        <f>データ!P6</f>
        <v>63.23</v>
      </c>
      <c r="Q10" s="53"/>
      <c r="R10" s="53"/>
      <c r="S10" s="53"/>
      <c r="T10" s="53"/>
      <c r="U10" s="53"/>
      <c r="V10" s="53"/>
      <c r="W10" s="53">
        <f>データ!Q6</f>
        <v>93.79</v>
      </c>
      <c r="X10" s="53"/>
      <c r="Y10" s="53"/>
      <c r="Z10" s="53"/>
      <c r="AA10" s="53"/>
      <c r="AB10" s="53"/>
      <c r="AC10" s="53"/>
      <c r="AD10" s="54">
        <f>データ!R6</f>
        <v>0</v>
      </c>
      <c r="AE10" s="54"/>
      <c r="AF10" s="54"/>
      <c r="AG10" s="54"/>
      <c r="AH10" s="54"/>
      <c r="AI10" s="54"/>
      <c r="AJ10" s="54"/>
      <c r="AK10" s="2"/>
      <c r="AL10" s="54">
        <f>データ!V6</f>
        <v>346648</v>
      </c>
      <c r="AM10" s="54"/>
      <c r="AN10" s="54"/>
      <c r="AO10" s="54"/>
      <c r="AP10" s="54"/>
      <c r="AQ10" s="54"/>
      <c r="AR10" s="54"/>
      <c r="AS10" s="54"/>
      <c r="AT10" s="53">
        <f>データ!W6</f>
        <v>126.94</v>
      </c>
      <c r="AU10" s="53"/>
      <c r="AV10" s="53"/>
      <c r="AW10" s="53"/>
      <c r="AX10" s="53"/>
      <c r="AY10" s="53"/>
      <c r="AZ10" s="53"/>
      <c r="BA10" s="53"/>
      <c r="BB10" s="53">
        <f>データ!X6</f>
        <v>2730.8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3Ns9iMhwYVV/DhU2bXHd0l7fK6k7XgfkgZ4HfR7eUp4MYj+tZ4GozPJqYRvqHjOMvh16rNWjCA95aLHStxObbA==" saltValue="wa5yDLB6OigmL0HnI771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190004</v>
      </c>
      <c r="D6" s="19">
        <f t="shared" si="3"/>
        <v>46</v>
      </c>
      <c r="E6" s="19">
        <f t="shared" si="3"/>
        <v>17</v>
      </c>
      <c r="F6" s="19">
        <f t="shared" si="3"/>
        <v>3</v>
      </c>
      <c r="G6" s="19">
        <f t="shared" si="3"/>
        <v>0</v>
      </c>
      <c r="H6" s="19" t="str">
        <f t="shared" si="3"/>
        <v>山梨県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89.54</v>
      </c>
      <c r="P6" s="20">
        <f t="shared" si="3"/>
        <v>63.23</v>
      </c>
      <c r="Q6" s="20">
        <f t="shared" si="3"/>
        <v>93.79</v>
      </c>
      <c r="R6" s="20">
        <f t="shared" si="3"/>
        <v>0</v>
      </c>
      <c r="S6" s="20">
        <f t="shared" si="3"/>
        <v>801056</v>
      </c>
      <c r="T6" s="20">
        <f t="shared" si="3"/>
        <v>4465.2700000000004</v>
      </c>
      <c r="U6" s="20">
        <f t="shared" si="3"/>
        <v>179.4</v>
      </c>
      <c r="V6" s="20">
        <f t="shared" si="3"/>
        <v>346648</v>
      </c>
      <c r="W6" s="20">
        <f t="shared" si="3"/>
        <v>126.94</v>
      </c>
      <c r="X6" s="20">
        <f t="shared" si="3"/>
        <v>2730.8</v>
      </c>
      <c r="Y6" s="21">
        <f>IF(Y7="",NA(),Y7)</f>
        <v>95.35</v>
      </c>
      <c r="Z6" s="21">
        <f t="shared" ref="Z6:AH6" si="4">IF(Z7="",NA(),Z7)</f>
        <v>99.94</v>
      </c>
      <c r="AA6" s="21">
        <f t="shared" si="4"/>
        <v>99.7</v>
      </c>
      <c r="AB6" s="21">
        <f t="shared" si="4"/>
        <v>99.97</v>
      </c>
      <c r="AC6" s="21">
        <f t="shared" si="4"/>
        <v>100.05</v>
      </c>
      <c r="AD6" s="21">
        <f t="shared" si="4"/>
        <v>101.63</v>
      </c>
      <c r="AE6" s="21">
        <f t="shared" si="4"/>
        <v>100.14</v>
      </c>
      <c r="AF6" s="21">
        <f t="shared" si="4"/>
        <v>99.22</v>
      </c>
      <c r="AG6" s="21">
        <f t="shared" si="4"/>
        <v>100.31</v>
      </c>
      <c r="AH6" s="21">
        <f t="shared" si="4"/>
        <v>100.13</v>
      </c>
      <c r="AI6" s="20" t="str">
        <f>IF(AI7="","",IF(AI7="-","【-】","【"&amp;SUBSTITUTE(TEXT(AI7,"#,##0.00"),"-","△")&amp;"】"))</f>
        <v>【100.17】</v>
      </c>
      <c r="AJ6" s="21">
        <f>IF(AJ7="",NA(),AJ7)</f>
        <v>16.43</v>
      </c>
      <c r="AK6" s="21">
        <f t="shared" ref="AK6:AS6" si="5">IF(AK7="",NA(),AK7)</f>
        <v>14.07</v>
      </c>
      <c r="AL6" s="20">
        <f t="shared" si="5"/>
        <v>0</v>
      </c>
      <c r="AM6" s="21">
        <f t="shared" si="5"/>
        <v>0.04</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79.67</v>
      </c>
      <c r="AV6" s="21">
        <f t="shared" ref="AV6:BD6" si="6">IF(AV7="",NA(),AV7)</f>
        <v>79.739999999999995</v>
      </c>
      <c r="AW6" s="21">
        <f t="shared" si="6"/>
        <v>86.86</v>
      </c>
      <c r="AX6" s="21">
        <f t="shared" si="6"/>
        <v>104.4</v>
      </c>
      <c r="AY6" s="21">
        <f t="shared" si="6"/>
        <v>114.97</v>
      </c>
      <c r="AZ6" s="21">
        <f t="shared" si="6"/>
        <v>101.14</v>
      </c>
      <c r="BA6" s="21">
        <f t="shared" si="6"/>
        <v>104.74</v>
      </c>
      <c r="BB6" s="21">
        <f t="shared" si="6"/>
        <v>104.74</v>
      </c>
      <c r="BC6" s="21">
        <f t="shared" si="6"/>
        <v>104.66</v>
      </c>
      <c r="BD6" s="21">
        <f t="shared" si="6"/>
        <v>103.57</v>
      </c>
      <c r="BE6" s="20" t="str">
        <f>IF(BE7="","",IF(BE7="-","【-】","【"&amp;SUBSTITUTE(TEXT(BE7,"#,##0.00"),"-","△")&amp;"】"))</f>
        <v>【103.38】</v>
      </c>
      <c r="BF6" s="20">
        <f>IF(BF7="",NA(),BF7)</f>
        <v>0</v>
      </c>
      <c r="BG6" s="20">
        <f t="shared" ref="BG6:BO6" si="7">IF(BG7="",NA(),BG7)</f>
        <v>0</v>
      </c>
      <c r="BH6" s="20">
        <f t="shared" si="7"/>
        <v>0</v>
      </c>
      <c r="BI6" s="20">
        <f t="shared" si="7"/>
        <v>0</v>
      </c>
      <c r="BJ6" s="20">
        <f t="shared" si="7"/>
        <v>0</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82.56</v>
      </c>
      <c r="CC6" s="21">
        <f t="shared" ref="CC6:CK6" si="9">IF(CC7="",NA(),CC7)</f>
        <v>81.93</v>
      </c>
      <c r="CD6" s="21">
        <f t="shared" si="9"/>
        <v>82.23</v>
      </c>
      <c r="CE6" s="21">
        <f t="shared" si="9"/>
        <v>76.97</v>
      </c>
      <c r="CF6" s="21">
        <f t="shared" si="9"/>
        <v>78.66</v>
      </c>
      <c r="CG6" s="21">
        <f t="shared" si="9"/>
        <v>50.67</v>
      </c>
      <c r="CH6" s="21">
        <f t="shared" si="9"/>
        <v>48.7</v>
      </c>
      <c r="CI6" s="21">
        <f t="shared" si="9"/>
        <v>52.53</v>
      </c>
      <c r="CJ6" s="21">
        <f t="shared" si="9"/>
        <v>52.75</v>
      </c>
      <c r="CK6" s="21">
        <f t="shared" si="9"/>
        <v>52.89</v>
      </c>
      <c r="CL6" s="20" t="str">
        <f>IF(CL7="","",IF(CL7="-","【-】","【"&amp;SUBSTITUTE(TEXT(CL7,"#,##0.00"),"-","△")&amp;"】"))</f>
        <v>【53.07】</v>
      </c>
      <c r="CM6" s="21">
        <f>IF(CM7="",NA(),CM7)</f>
        <v>60.48</v>
      </c>
      <c r="CN6" s="21">
        <f t="shared" ref="CN6:CV6" si="10">IF(CN7="",NA(),CN7)</f>
        <v>60.48</v>
      </c>
      <c r="CO6" s="21">
        <f t="shared" si="10"/>
        <v>60.48</v>
      </c>
      <c r="CP6" s="21">
        <f t="shared" si="10"/>
        <v>62.63</v>
      </c>
      <c r="CQ6" s="21">
        <f t="shared" si="10"/>
        <v>62.63</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86.45</v>
      </c>
      <c r="CY6" s="21">
        <f t="shared" ref="CY6:DG6" si="11">IF(CY7="",NA(),CY7)</f>
        <v>86.25</v>
      </c>
      <c r="CZ6" s="21">
        <f t="shared" si="11"/>
        <v>87.06</v>
      </c>
      <c r="DA6" s="21">
        <f t="shared" si="11"/>
        <v>84.8</v>
      </c>
      <c r="DB6" s="21">
        <f t="shared" si="11"/>
        <v>85.16</v>
      </c>
      <c r="DC6" s="21">
        <f t="shared" si="11"/>
        <v>94.01</v>
      </c>
      <c r="DD6" s="21">
        <f t="shared" si="11"/>
        <v>94.14</v>
      </c>
      <c r="DE6" s="21">
        <f t="shared" si="11"/>
        <v>94.02</v>
      </c>
      <c r="DF6" s="21">
        <f t="shared" si="11"/>
        <v>94.43</v>
      </c>
      <c r="DG6" s="21">
        <f t="shared" si="11"/>
        <v>94.27</v>
      </c>
      <c r="DH6" s="20" t="str">
        <f>IF(DH7="","",IF(DH7="-","【-】","【"&amp;SUBSTITUTE(TEXT(DH7,"#,##0.00"),"-","△")&amp;"】"))</f>
        <v>【94.19】</v>
      </c>
      <c r="DI6" s="21">
        <f>IF(DI7="",NA(),DI7)</f>
        <v>4.55</v>
      </c>
      <c r="DJ6" s="21">
        <f t="shared" ref="DJ6:DR6" si="12">IF(DJ7="",NA(),DJ7)</f>
        <v>9.0299999999999994</v>
      </c>
      <c r="DK6" s="21">
        <f t="shared" si="12"/>
        <v>13.45</v>
      </c>
      <c r="DL6" s="21">
        <f t="shared" si="12"/>
        <v>16.55</v>
      </c>
      <c r="DM6" s="21">
        <f t="shared" si="12"/>
        <v>19.809999999999999</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190004</v>
      </c>
      <c r="D7" s="23">
        <v>46</v>
      </c>
      <c r="E7" s="23">
        <v>17</v>
      </c>
      <c r="F7" s="23">
        <v>3</v>
      </c>
      <c r="G7" s="23">
        <v>0</v>
      </c>
      <c r="H7" s="23" t="s">
        <v>96</v>
      </c>
      <c r="I7" s="23" t="s">
        <v>97</v>
      </c>
      <c r="J7" s="23" t="s">
        <v>98</v>
      </c>
      <c r="K7" s="23" t="s">
        <v>99</v>
      </c>
      <c r="L7" s="23" t="s">
        <v>100</v>
      </c>
      <c r="M7" s="23" t="s">
        <v>101</v>
      </c>
      <c r="N7" s="24" t="s">
        <v>102</v>
      </c>
      <c r="O7" s="24">
        <v>89.54</v>
      </c>
      <c r="P7" s="24">
        <v>63.23</v>
      </c>
      <c r="Q7" s="24">
        <v>93.79</v>
      </c>
      <c r="R7" s="24">
        <v>0</v>
      </c>
      <c r="S7" s="24">
        <v>801056</v>
      </c>
      <c r="T7" s="24">
        <v>4465.2700000000004</v>
      </c>
      <c r="U7" s="24">
        <v>179.4</v>
      </c>
      <c r="V7" s="24">
        <v>346648</v>
      </c>
      <c r="W7" s="24">
        <v>126.94</v>
      </c>
      <c r="X7" s="24">
        <v>2730.8</v>
      </c>
      <c r="Y7" s="24">
        <v>95.35</v>
      </c>
      <c r="Z7" s="24">
        <v>99.94</v>
      </c>
      <c r="AA7" s="24">
        <v>99.7</v>
      </c>
      <c r="AB7" s="24">
        <v>99.97</v>
      </c>
      <c r="AC7" s="24">
        <v>100.05</v>
      </c>
      <c r="AD7" s="24">
        <v>101.63</v>
      </c>
      <c r="AE7" s="24">
        <v>100.14</v>
      </c>
      <c r="AF7" s="24">
        <v>99.22</v>
      </c>
      <c r="AG7" s="24">
        <v>100.31</v>
      </c>
      <c r="AH7" s="24">
        <v>100.13</v>
      </c>
      <c r="AI7" s="24">
        <v>100.17</v>
      </c>
      <c r="AJ7" s="24">
        <v>16.43</v>
      </c>
      <c r="AK7" s="24">
        <v>14.07</v>
      </c>
      <c r="AL7" s="24">
        <v>0</v>
      </c>
      <c r="AM7" s="24">
        <v>0.04</v>
      </c>
      <c r="AN7" s="24">
        <v>0</v>
      </c>
      <c r="AO7" s="24">
        <v>9.1</v>
      </c>
      <c r="AP7" s="24">
        <v>10.71</v>
      </c>
      <c r="AQ7" s="24">
        <v>11.46</v>
      </c>
      <c r="AR7" s="24">
        <v>9.85</v>
      </c>
      <c r="AS7" s="24">
        <v>11.25</v>
      </c>
      <c r="AT7" s="24">
        <v>11.17</v>
      </c>
      <c r="AU7" s="24">
        <v>79.67</v>
      </c>
      <c r="AV7" s="24">
        <v>79.739999999999995</v>
      </c>
      <c r="AW7" s="24">
        <v>86.86</v>
      </c>
      <c r="AX7" s="24">
        <v>104.4</v>
      </c>
      <c r="AY7" s="24">
        <v>114.97</v>
      </c>
      <c r="AZ7" s="24">
        <v>101.14</v>
      </c>
      <c r="BA7" s="24">
        <v>104.74</v>
      </c>
      <c r="BB7" s="24">
        <v>104.74</v>
      </c>
      <c r="BC7" s="24">
        <v>104.66</v>
      </c>
      <c r="BD7" s="24">
        <v>103.57</v>
      </c>
      <c r="BE7" s="24">
        <v>103.38</v>
      </c>
      <c r="BF7" s="24">
        <v>0</v>
      </c>
      <c r="BG7" s="24">
        <v>0</v>
      </c>
      <c r="BH7" s="24">
        <v>0</v>
      </c>
      <c r="BI7" s="24">
        <v>0</v>
      </c>
      <c r="BJ7" s="24">
        <v>0</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82.56</v>
      </c>
      <c r="CC7" s="24">
        <v>81.93</v>
      </c>
      <c r="CD7" s="24">
        <v>82.23</v>
      </c>
      <c r="CE7" s="24">
        <v>76.97</v>
      </c>
      <c r="CF7" s="24">
        <v>78.66</v>
      </c>
      <c r="CG7" s="24">
        <v>50.67</v>
      </c>
      <c r="CH7" s="24">
        <v>48.7</v>
      </c>
      <c r="CI7" s="24">
        <v>52.53</v>
      </c>
      <c r="CJ7" s="24">
        <v>52.75</v>
      </c>
      <c r="CK7" s="24">
        <v>52.89</v>
      </c>
      <c r="CL7" s="24">
        <v>53.07</v>
      </c>
      <c r="CM7" s="24">
        <v>60.48</v>
      </c>
      <c r="CN7" s="24">
        <v>60.48</v>
      </c>
      <c r="CO7" s="24">
        <v>60.48</v>
      </c>
      <c r="CP7" s="24">
        <v>62.63</v>
      </c>
      <c r="CQ7" s="24">
        <v>62.63</v>
      </c>
      <c r="CR7" s="24">
        <v>68.2</v>
      </c>
      <c r="CS7" s="24">
        <v>68.05</v>
      </c>
      <c r="CT7" s="24">
        <v>67.099999999999994</v>
      </c>
      <c r="CU7" s="24">
        <v>71.900000000000006</v>
      </c>
      <c r="CV7" s="24">
        <v>68.599999999999994</v>
      </c>
      <c r="CW7" s="24">
        <v>68.61</v>
      </c>
      <c r="CX7" s="24">
        <v>86.45</v>
      </c>
      <c r="CY7" s="24">
        <v>86.25</v>
      </c>
      <c r="CZ7" s="24">
        <v>87.06</v>
      </c>
      <c r="DA7" s="24">
        <v>84.8</v>
      </c>
      <c r="DB7" s="24">
        <v>85.16</v>
      </c>
      <c r="DC7" s="24">
        <v>94.01</v>
      </c>
      <c r="DD7" s="24">
        <v>94.14</v>
      </c>
      <c r="DE7" s="24">
        <v>94.02</v>
      </c>
      <c r="DF7" s="24">
        <v>94.43</v>
      </c>
      <c r="DG7" s="24">
        <v>94.27</v>
      </c>
      <c r="DH7" s="24">
        <v>94.19</v>
      </c>
      <c r="DI7" s="24">
        <v>4.55</v>
      </c>
      <c r="DJ7" s="24">
        <v>9.0299999999999994</v>
      </c>
      <c r="DK7" s="24">
        <v>13.45</v>
      </c>
      <c r="DL7" s="24">
        <v>16.55</v>
      </c>
      <c r="DM7" s="24">
        <v>19.809999999999999</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7C03A12-C546-49B9-898E-441CB47E61A3}"/>
</file>

<file path=customXml/itemProps2.xml><?xml version="1.0" encoding="utf-8"?>
<ds:datastoreItem xmlns:ds="http://schemas.openxmlformats.org/officeDocument/2006/customXml" ds:itemID="{3C885F8B-C42E-401B-85A1-E2DCB2FF2D9E}"/>
</file>

<file path=customXml/itemProps3.xml><?xml version="1.0" encoding="utf-8"?>
<ds:datastoreItem xmlns:ds="http://schemas.openxmlformats.org/officeDocument/2006/customXml" ds:itemID="{9C323E4A-DD38-4667-A653-DB74C11719D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2026-01-26T04:21:43Z</cp:lastPrinted>
  <dcterms:created xsi:type="dcterms:W3CDTF">2025-12-23T06:07:13Z</dcterms:created>
  <dcterms:modified xsi:type="dcterms:W3CDTF">2026-01-26T04:49:11Z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