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31.4.10\企業局\本庁共有\1 経営推進課\02　財務\131　決算\経営比較分析表（総務省依頼）\Ｒ７\02_作成\03_事業課修正版\"/>
    </mc:Choice>
  </mc:AlternateContent>
  <xr:revisionPtr revIDLastSave="0" documentId="13_ncr:1_{C119890E-E86C-4798-B2E2-71FAE0A13DB3}" xr6:coauthVersionLast="47" xr6:coauthVersionMax="47" xr10:uidLastSave="{00000000-0000-0000-0000-000000000000}"/>
  <workbookProtection workbookAlgorithmName="SHA-512" workbookHashValue="M7MBZrV43zdzOLvmoOotyQhbT/Zmkw605w642snPlNkKuSDz2b9UStp26rduBSetKUrDkgjDwbJaDZmr6PunFA==" workbookSaltValue="kSGN6WHAspR85POIb4HbP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<sst xmlns="http://schemas.openxmlformats.org/spreadsheetml/2006/main" count="228" uniqueCount="113">
  <si>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</si>
  <si>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</si>
  <si>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</si>
  <si>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</si>
  <si>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</si>
  <si>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</si>
  <si>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</si>
  <si>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</si>
  <si>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</si>
  <si>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</si>
  <si>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</si>
  <si>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</si>
  <si>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</si>
  <si>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</si>
  <si>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</si>
  <si>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</si>
  <si>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</si>
  <si>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</si>
  <si>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</si>
  <si>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</si>
  <si>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</si>
  <si>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</si>
  <si>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</si>
  <si>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</si>
  <si>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</si>
  <si>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</si>
  <si>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</si>
  <si>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</si>
  <si>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</si>
  <si>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</si>
  <si>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</si>
  <si>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</si>
  <si>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</si>
  <si>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</si>
  <si>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</si>
  <si>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</si>
  <si>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</si>
  <si>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</si>
  <si>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</si>
  <si>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</si>
  <si>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</si>
  <si>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</si>
  <si>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</si>
  <si>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</si>
  <si>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</si>
  <si>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</si>
  <si>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</si>
  <si>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</si>
  <si>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</si>
  <si>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</si>
  <si>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</si>
  <si>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</si>
  <si>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</si>
  <si>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</si>
  <si>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</si>
  <si>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</si>
  <si>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</si>
  <si>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</si>
  <si>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</si>
  <si>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</si>
  <si>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</si>
  <si>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</si>
  <si>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</si>
  <si>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</si>
  <si>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</si>
  <si>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</si>
  <si>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</si>
  <si>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</si>
  <si>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</si>
  <si>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</si>
  <si>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</si>
  <si>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</si>
  <si>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</si>
  <si>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</si>
  <si>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</si>
  <si>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</si>
  <si>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</si>
  <si>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</si>
  <si>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</si>
  <si>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</si>
  <si>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</si>
  <si>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</si>
  <si>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</si>
  <si>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</si>
  <si>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</si>
  <si>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</si>
  <si>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</si>
  <si>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</si>
  <si>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</si>
  <si>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</si>
  <si>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</si>
  <si>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</si>
  <si>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</si>
  <si>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</si>
  <si>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</si>
  <si>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</si>
  <si>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</si>
  <si>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</si>
  <si>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</si>
  <si>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</si>
  <si>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</si>
  <si>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</si>
  <si>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</si>
  <si>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</si>
  <si>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</si>
  <si>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</si>
  <si>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</si>
  <si>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</si>
  <si>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</si>
  <si>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</si>
  <si>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継続して 100％を超えており、経営の健全性は確保されている。
②累積欠損金比率
該当なし（0％） で推移している。 
③流動比率
平均値を大きく上回り、短期的な債務の支払能力は十分確保されている。
④企業債残高対給水収益比率
供用開始（S57年度）時の企業債償還がほぼ終了していたため従来は低水準であったが、施設・管路の耐震化に伴う新規発行により増加傾向にあり、平均値を上回る水準となっている。 
⑤料金回収率
経常収支比率と同様に継続して100％超。
⑥給水原価
平均値を大きく下回る低水準で推移している。
⑦施設利用率
計画給水量に見合った施設規模で運用されており、安定した効率性を維持し、給水原価の低抑制にも寄与している。
⑧有収率
継続して100％となっている。</t>
    <rPh sb="76" eb="77">
      <t>アタイ</t>
    </rPh>
    <rPh sb="192" eb="193">
      <t>アタイ</t>
    </rPh>
    <rPh sb="244" eb="245">
      <t>アタイ</t>
    </rPh>
    <rPh sb="329" eb="331">
      <t>ケイゾク</t>
    </rPh>
    <phoneticPr fontId="4"/>
  </si>
  <si>
    <t>①有形固定資産減価償却率
供用開始当初（S57年度）に整備した施設・管路の減価償却が進行しており、今後、更新期を迎える施設・管路が増加する見込みであるため、計画的な更新が求められる。
②管路経年化率
供用開始時に敷設した管路が一斉に耐用年数を経過したことにより大きく上昇しており、今後も計画的な更新が必要となる。
③管路更新率
R5年度に引き続き、管路の耐震化事業においてバイパス管を新設していることから、更新延長は増加しなかった。</t>
    <rPh sb="62" eb="64">
      <t>カンロ</t>
    </rPh>
    <rPh sb="166" eb="168">
      <t>ネンド</t>
    </rPh>
    <rPh sb="169" eb="170">
      <t>ヒ</t>
    </rPh>
    <rPh sb="171" eb="172">
      <t>ツヅ</t>
    </rPh>
    <rPh sb="174" eb="176">
      <t>カンロ</t>
    </rPh>
    <rPh sb="177" eb="182">
      <t>タイシンカジギョウ</t>
    </rPh>
    <rPh sb="192" eb="194">
      <t>シンセツ</t>
    </rPh>
    <rPh sb="203" eb="205">
      <t>コウシン</t>
    </rPh>
    <rPh sb="205" eb="207">
      <t>エンチョウ</t>
    </rPh>
    <rPh sb="208" eb="210">
      <t>ゾウカ</t>
    </rPh>
    <phoneticPr fontId="4"/>
  </si>
  <si>
    <r>
      <t>R6年度において、経常収支比率・料金回収率・流動比率はいずれも良好であり、経営の健全性・効率性は引き続き確保されている。
一方で、供用開始当初に整備した施設・管路の老朽化が顕在化しており、今後更新需要の増大が見込まれるため、施設・管路の計画的</t>
    </r>
    <r>
      <rPr>
        <sz val="11"/>
        <color rgb="FF0070C0"/>
        <rFont val="ＭＳ ゴシック"/>
        <family val="3"/>
        <charset val="128"/>
      </rPr>
      <t>な</t>
    </r>
    <r>
      <rPr>
        <sz val="11"/>
        <color theme="1"/>
        <rFont val="ＭＳ ゴシック"/>
        <family val="3"/>
        <charset val="128"/>
      </rPr>
      <t>更新を着実に推進するとともに、内部留保資金の確保と企業債の適切な活用により、将来負担の平準化を図っていく必要がある。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</si>
</sst>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70C0"/>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2.06</c:v>
                </c:pt>
                <c:pt idx="1">
                  <c:v>1.74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3FB-47BD-8E7E-852F4C79D8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43FB-47BD-8E7E-852F4C79D8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99.37</c:v>
                </c:pt>
                <c:pt idx="1">
                  <c:v>99.25</c:v>
                </c:pt>
                <c:pt idx="2">
                  <c:v>99.74</c:v>
                </c:pt>
                <c:pt idx="3">
                  <c:v>99.77</c:v>
                </c:pt>
                <c:pt idx="4">
                  <c:v>99.95</c:v>
                </c:pt>
              </c:numCache>
            </c:numRef>
          </c:val>
          <c:extLst>
            <c:ext xmlns:c16="http://schemas.microsoft.com/office/drawing/2014/chart" uri="{C3380CC4-5D6E-409C-BE32-E72D297353CC}">
              <c16:uniqueId val="{00000000-9135-47E1-9135-B718A8D14D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135-47E1-9135-B718A8D14D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AE2-4E54-8709-6DA845AA9D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CAE2-4E54-8709-6DA845AA9D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120.57</c:v>
                </c:pt>
                <c:pt idx="1">
                  <c:v>115.95</c:v>
                </c:pt>
                <c:pt idx="2">
                  <c:v>108.28</c:v>
                </c:pt>
                <c:pt idx="3">
                  <c:v>109.34</c:v>
                </c:pt>
                <c:pt idx="4">
                  <c:v>110.1</c:v>
                </c:pt>
              </c:numCache>
            </c:numRef>
          </c:val>
          <c:extLst>
            <c:ext xmlns:c16="http://schemas.microsoft.com/office/drawing/2014/chart" uri="{C3380CC4-5D6E-409C-BE32-E72D297353CC}">
              <c16:uniqueId val="{00000000-10BD-468B-AD84-333DEE500E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0BD-468B-AD84-333DEE500E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59.07</c:v>
                </c:pt>
                <c:pt idx="1">
                  <c:v>58.71</c:v>
                </c:pt>
                <c:pt idx="2">
                  <c:v>60.97</c:v>
                </c:pt>
                <c:pt idx="3">
                  <c:v>63.09</c:v>
                </c:pt>
                <c:pt idx="4">
                  <c:v>65.13</c:v>
                </c:pt>
              </c:numCache>
            </c:numRef>
          </c:val>
          <c:extLst>
            <c:ext xmlns:c16="http://schemas.microsoft.com/office/drawing/2014/chart" uri="{C3380CC4-5D6E-409C-BE32-E72D297353CC}">
              <c16:uniqueId val="{00000000-0303-438D-AD8D-069C1815F1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303-438D-AD8D-069C1815F1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10.09</c:v>
                </c:pt>
                <c:pt idx="1">
                  <c:v>72.69</c:v>
                </c:pt>
                <c:pt idx="2">
                  <c:v>72.040000000000006</c:v>
                </c:pt>
                <c:pt idx="3">
                  <c:v>71.569999999999993</c:v>
                </c:pt>
                <c:pt idx="4">
                  <c:v>67.89</c:v>
                </c:pt>
              </c:numCache>
            </c:numRef>
          </c:val>
          <c:extLst>
            <c:ext xmlns:c16="http://schemas.microsoft.com/office/drawing/2014/chart" uri="{C3380CC4-5D6E-409C-BE32-E72D297353CC}">
              <c16:uniqueId val="{00000000-8F38-4BA0-8150-9987FF9B22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8F38-4BA0-8150-9987FF9B22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01-4300-8061-1CCFCD35E2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901-4300-8061-1CCFCD35E2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1440.9</c:v>
                </c:pt>
                <c:pt idx="1">
                  <c:v>1504.76</c:v>
                </c:pt>
                <c:pt idx="2">
                  <c:v>1061.98</c:v>
                </c:pt>
                <c:pt idx="3">
                  <c:v>707.3</c:v>
                </c:pt>
                <c:pt idx="4">
                  <c:v>1514.93</c:v>
                </c:pt>
              </c:numCache>
            </c:numRef>
          </c:val>
          <c:extLst>
            <c:ext xmlns:c16="http://schemas.microsoft.com/office/drawing/2014/chart" uri="{C3380CC4-5D6E-409C-BE32-E72D297353CC}">
              <c16:uniqueId val="{00000000-41DE-41AC-9358-9192E94B05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41DE-41AC-9358-9192E94B05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175.73</c:v>
                </c:pt>
                <c:pt idx="1">
                  <c:v>189.41</c:v>
                </c:pt>
                <c:pt idx="2">
                  <c:v>198</c:v>
                </c:pt>
                <c:pt idx="3">
                  <c:v>211.87</c:v>
                </c:pt>
                <c:pt idx="4">
                  <c:v>244.97</c:v>
                </c:pt>
              </c:numCache>
            </c:numRef>
          </c:val>
          <c:extLst>
            <c:ext xmlns:c16="http://schemas.microsoft.com/office/drawing/2014/chart" uri="{C3380CC4-5D6E-409C-BE32-E72D297353CC}">
              <c16:uniqueId val="{00000000-35A5-41E4-B277-7256E8101A5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5A5-41E4-B277-7256E8101A5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119.38</c:v>
                </c:pt>
                <c:pt idx="1">
                  <c:v>116.72</c:v>
                </c:pt>
                <c:pt idx="2">
                  <c:v>105.51</c:v>
                </c:pt>
                <c:pt idx="3">
                  <c:v>109.78</c:v>
                </c:pt>
                <c:pt idx="4">
                  <c:v>110.47</c:v>
                </c:pt>
              </c:numCache>
            </c:numRef>
          </c:val>
          <c:extLst>
            <c:ext xmlns:c16="http://schemas.microsoft.com/office/drawing/2014/chart" uri="{C3380CC4-5D6E-409C-BE32-E72D297353CC}">
              <c16:uniqueId val="{00000000-AF4F-4529-868F-43F7C02695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AF4F-4529-868F-43F7C02695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37.19</c:v>
                </c:pt>
                <c:pt idx="1">
                  <c:v>38.04</c:v>
                </c:pt>
                <c:pt idx="2">
                  <c:v>42.08</c:v>
                </c:pt>
                <c:pt idx="3">
                  <c:v>40.44</c:v>
                </c:pt>
                <c:pt idx="4">
                  <c:v>40.19</c:v>
                </c:pt>
              </c:numCache>
            </c:numRef>
          </c:val>
          <c:extLst>
            <c:ext xmlns:c16="http://schemas.microsoft.com/office/drawing/2014/chart" uri="{C3380CC4-5D6E-409C-BE32-E72D297353CC}">
              <c16:uniqueId val="{00000000-6CA2-4F43-9259-7D034A81D0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6CA2-4F43-9259-7D034A81D0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8"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長野県</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4"/>
      <c r="D7" s="54"/>
      <c r="E7" s="54"/>
      <c r="F7" s="54"/>
      <c r="G7" s="54"/>
      <c r="H7" s="54"/>
      <c r="I7" s="53" t="s">
        <v>2</v>
      </c>
      <c r="J7" s="54"/>
      <c r="K7" s="54"/>
      <c r="L7" s="54"/>
      <c r="M7" s="54"/>
      <c r="N7" s="54"/>
      <c r="O7" s="78"/>
      <c r="P7" s="55" t="s">
        <v>3</v>
      </c>
      <c r="Q7" s="55"/>
      <c r="R7" s="55"/>
      <c r="S7" s="55"/>
      <c r="T7" s="55"/>
      <c r="U7" s="55"/>
      <c r="V7" s="55"/>
      <c r="W7" s="55" t="s">
        <v>4</v>
      </c>
      <c r="X7" s="55"/>
      <c r="Y7" s="55"/>
      <c r="Z7" s="55"/>
      <c r="AA7" s="55"/>
      <c r="AB7" s="55"/>
      <c r="AC7" s="55"/>
      <c r="AD7" s="55" t="s">
        <v>5</v>
      </c>
      <c r="AE7" s="55"/>
      <c r="AF7" s="55"/>
      <c r="AG7" s="55"/>
      <c r="AH7" s="55"/>
      <c r="AI7" s="55"/>
      <c r="AJ7" s="55"/>
      <c r="AK7" s="2"/>
      <c r="AL7" s="55" t="s">
        <v>6</v>
      </c>
      <c r="AM7" s="55"/>
      <c r="AN7" s="55"/>
      <c r="AO7" s="55"/>
      <c r="AP7" s="55"/>
      <c r="AQ7" s="55"/>
      <c r="AR7" s="55"/>
      <c r="AS7" s="55"/>
      <c r="AT7" s="53" t="s">
        <v>7</v>
      </c>
      <c r="AU7" s="54"/>
      <c r="AV7" s="54"/>
      <c r="AW7" s="54"/>
      <c r="AX7" s="54"/>
      <c r="AY7" s="54"/>
      <c r="AZ7" s="54"/>
      <c r="BA7" s="54"/>
      <c r="BB7" s="55" t="s">
        <v>8</v>
      </c>
      <c r="BC7" s="55"/>
      <c r="BD7" s="55"/>
      <c r="BE7" s="55"/>
      <c r="BF7" s="55"/>
      <c r="BG7" s="55"/>
      <c r="BH7" s="55"/>
      <c r="BI7" s="55"/>
      <c r="BJ7" s="3"/>
      <c r="BK7" s="3"/>
      <c r="BL7" s="90" t="s">
        <v>9</v>
      </c>
      <c r="BM7" s="91"/>
      <c r="BN7" s="91"/>
      <c r="BO7" s="91"/>
      <c r="BP7" s="91"/>
      <c r="BQ7" s="91"/>
      <c r="BR7" s="91"/>
      <c r="BS7" s="91"/>
      <c r="BT7" s="91"/>
      <c r="BU7" s="91"/>
      <c r="BV7" s="91"/>
      <c r="BW7" s="91"/>
      <c r="BX7" s="91"/>
      <c r="BY7" s="92"/>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用水供給事業</v>
      </c>
      <c r="Q8" s="86"/>
      <c r="R8" s="86"/>
      <c r="S8" s="86"/>
      <c r="T8" s="86"/>
      <c r="U8" s="86"/>
      <c r="V8" s="86"/>
      <c r="W8" s="86" t="str">
        <f>データ!$L$6</f>
        <v>B</v>
      </c>
      <c r="X8" s="86"/>
      <c r="Y8" s="86"/>
      <c r="Z8" s="86"/>
      <c r="AA8" s="86"/>
      <c r="AB8" s="86"/>
      <c r="AC8" s="86"/>
      <c r="AD8" s="86" t="str">
        <f>データ!$M$6</f>
        <v>自治体職員</v>
      </c>
      <c r="AE8" s="86"/>
      <c r="AF8" s="86"/>
      <c r="AG8" s="86"/>
      <c r="AH8" s="86"/>
      <c r="AI8" s="86"/>
      <c r="AJ8" s="86"/>
      <c r="AK8" s="2"/>
      <c r="AL8" s="77">
        <f>データ!$R$6</f>
        <v>2012399</v>
      </c>
      <c r="AM8" s="77"/>
      <c r="AN8" s="77"/>
      <c r="AO8" s="77"/>
      <c r="AP8" s="77"/>
      <c r="AQ8" s="77"/>
      <c r="AR8" s="77"/>
      <c r="AS8" s="77"/>
      <c r="AT8" s="36">
        <f>データ!$S$6</f>
        <v>13561.56</v>
      </c>
      <c r="AU8" s="37"/>
      <c r="AV8" s="37"/>
      <c r="AW8" s="37"/>
      <c r="AX8" s="37"/>
      <c r="AY8" s="37"/>
      <c r="AZ8" s="37"/>
      <c r="BA8" s="37"/>
      <c r="BB8" s="66">
        <f>データ!$T$6</f>
        <v>148.38999999999999</v>
      </c>
      <c r="BC8" s="66"/>
      <c r="BD8" s="66"/>
      <c r="BE8" s="66"/>
      <c r="BF8" s="66"/>
      <c r="BG8" s="66"/>
      <c r="BH8" s="66"/>
      <c r="BI8" s="66"/>
      <c r="BJ8" s="3"/>
      <c r="BK8" s="3"/>
      <c r="BL8" s="79" t="s">
        <v>10</v>
      </c>
      <c r="BM8" s="80"/>
      <c r="BN8" s="81" t="s">
        <v>11</v>
      </c>
      <c r="BO8" s="81"/>
      <c r="BP8" s="81"/>
      <c r="BQ8" s="81"/>
      <c r="BR8" s="81"/>
      <c r="BS8" s="81"/>
      <c r="BT8" s="81"/>
      <c r="BU8" s="81"/>
      <c r="BV8" s="81"/>
      <c r="BW8" s="81"/>
      <c r="BX8" s="81"/>
      <c r="BY8" s="82"/>
    </row>
    <row r="9" spans="1:78" ht="18.75" customHeight="1" x14ac:dyDescent="0.2">
      <c r="A9" s="2"/>
      <c r="B9" s="53" t="s">
        <v>12</v>
      </c>
      <c r="C9" s="54"/>
      <c r="D9" s="54"/>
      <c r="E9" s="54"/>
      <c r="F9" s="54"/>
      <c r="G9" s="54"/>
      <c r="H9" s="54"/>
      <c r="I9" s="53" t="s">
        <v>13</v>
      </c>
      <c r="J9" s="54"/>
      <c r="K9" s="54"/>
      <c r="L9" s="54"/>
      <c r="M9" s="54"/>
      <c r="N9" s="54"/>
      <c r="O9" s="78"/>
      <c r="P9" s="55" t="s">
        <v>14</v>
      </c>
      <c r="Q9" s="55"/>
      <c r="R9" s="55"/>
      <c r="S9" s="55"/>
      <c r="T9" s="55"/>
      <c r="U9" s="55"/>
      <c r="V9" s="55"/>
      <c r="W9" s="55" t="s">
        <v>15</v>
      </c>
      <c r="X9" s="55"/>
      <c r="Y9" s="55"/>
      <c r="Z9" s="55"/>
      <c r="AA9" s="55"/>
      <c r="AB9" s="55"/>
      <c r="AC9" s="55"/>
      <c r="AD9" s="2"/>
      <c r="AE9" s="2"/>
      <c r="AF9" s="2"/>
      <c r="AG9" s="2"/>
      <c r="AH9" s="2"/>
      <c r="AI9" s="2"/>
      <c r="AJ9" s="2"/>
      <c r="AK9" s="2"/>
      <c r="AL9" s="55" t="s">
        <v>16</v>
      </c>
      <c r="AM9" s="55"/>
      <c r="AN9" s="55"/>
      <c r="AO9" s="55"/>
      <c r="AP9" s="55"/>
      <c r="AQ9" s="55"/>
      <c r="AR9" s="55"/>
      <c r="AS9" s="55"/>
      <c r="AT9" s="53" t="s">
        <v>17</v>
      </c>
      <c r="AU9" s="54"/>
      <c r="AV9" s="54"/>
      <c r="AW9" s="54"/>
      <c r="AX9" s="54"/>
      <c r="AY9" s="54"/>
      <c r="AZ9" s="54"/>
      <c r="BA9" s="54"/>
      <c r="BB9" s="55" t="s">
        <v>18</v>
      </c>
      <c r="BC9" s="55"/>
      <c r="BD9" s="55"/>
      <c r="BE9" s="55"/>
      <c r="BF9" s="55"/>
      <c r="BG9" s="55"/>
      <c r="BH9" s="55"/>
      <c r="BI9" s="55"/>
      <c r="BJ9" s="3"/>
      <c r="BK9" s="3"/>
      <c r="BL9" s="56" t="s">
        <v>19</v>
      </c>
      <c r="BM9" s="57"/>
      <c r="BN9" s="58" t="s">
        <v>20</v>
      </c>
      <c r="BO9" s="58"/>
      <c r="BP9" s="58"/>
      <c r="BQ9" s="58"/>
      <c r="BR9" s="58"/>
      <c r="BS9" s="58"/>
      <c r="BT9" s="58"/>
      <c r="BU9" s="58"/>
      <c r="BV9" s="58"/>
      <c r="BW9" s="58"/>
      <c r="BX9" s="58"/>
      <c r="BY9" s="59"/>
    </row>
    <row r="10" spans="1:78" ht="18.75" customHeight="1" x14ac:dyDescent="0.2">
      <c r="A10" s="2"/>
      <c r="B10" s="36" t="str">
        <f>データ!$N$6</f>
        <v>-</v>
      </c>
      <c r="C10" s="37"/>
      <c r="D10" s="37"/>
      <c r="E10" s="37"/>
      <c r="F10" s="37"/>
      <c r="G10" s="37"/>
      <c r="H10" s="37"/>
      <c r="I10" s="36">
        <f>データ!$O$6</f>
        <v>79.209999999999994</v>
      </c>
      <c r="J10" s="37"/>
      <c r="K10" s="37"/>
      <c r="L10" s="37"/>
      <c r="M10" s="37"/>
      <c r="N10" s="37"/>
      <c r="O10" s="76"/>
      <c r="P10" s="66">
        <f>データ!$P$6</f>
        <v>99.68</v>
      </c>
      <c r="Q10" s="66"/>
      <c r="R10" s="66"/>
      <c r="S10" s="66"/>
      <c r="T10" s="66"/>
      <c r="U10" s="66"/>
      <c r="V10" s="66"/>
      <c r="W10" s="77">
        <f>データ!$Q$6</f>
        <v>0</v>
      </c>
      <c r="X10" s="77"/>
      <c r="Y10" s="77"/>
      <c r="Z10" s="77"/>
      <c r="AA10" s="77"/>
      <c r="AB10" s="77"/>
      <c r="AC10" s="77"/>
      <c r="AD10" s="2"/>
      <c r="AE10" s="2"/>
      <c r="AF10" s="2"/>
      <c r="AG10" s="2"/>
      <c r="AH10" s="2"/>
      <c r="AI10" s="2"/>
      <c r="AJ10" s="2"/>
      <c r="AK10" s="2"/>
      <c r="AL10" s="77">
        <f>データ!$U$6</f>
        <v>305520</v>
      </c>
      <c r="AM10" s="77"/>
      <c r="AN10" s="77"/>
      <c r="AO10" s="77"/>
      <c r="AP10" s="77"/>
      <c r="AQ10" s="77"/>
      <c r="AR10" s="77"/>
      <c r="AS10" s="77"/>
      <c r="AT10" s="36">
        <f>データ!$V$6</f>
        <v>254.99</v>
      </c>
      <c r="AU10" s="37"/>
      <c r="AV10" s="37"/>
      <c r="AW10" s="37"/>
      <c r="AX10" s="37"/>
      <c r="AY10" s="37"/>
      <c r="AZ10" s="37"/>
      <c r="BA10" s="37"/>
      <c r="BB10" s="66">
        <f>データ!$W$6</f>
        <v>1198.1600000000001</v>
      </c>
      <c r="BC10" s="66"/>
      <c r="BD10" s="66"/>
      <c r="BE10" s="66"/>
      <c r="BF10" s="66"/>
      <c r="BG10" s="66"/>
      <c r="BH10" s="66"/>
      <c r="BI10" s="66"/>
      <c r="BJ10" s="2"/>
      <c r="BK10" s="2"/>
      <c r="BL10" s="67" t="s">
        <v>21</v>
      </c>
      <c r="BM10" s="68"/>
      <c r="BN10" s="69" t="s">
        <v>22</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23</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30" t="s">
        <v>25</v>
      </c>
      <c r="BM14" s="31"/>
      <c r="BN14" s="31"/>
      <c r="BO14" s="31"/>
      <c r="BP14" s="31"/>
      <c r="BQ14" s="31"/>
      <c r="BR14" s="31"/>
      <c r="BS14" s="31"/>
      <c r="BT14" s="31"/>
      <c r="BU14" s="31"/>
      <c r="BV14" s="31"/>
      <c r="BW14" s="31"/>
      <c r="BX14" s="31"/>
      <c r="BY14" s="31"/>
      <c r="BZ14" s="32"/>
    </row>
    <row r="15" spans="1:78" ht="13.5" customHeight="1" x14ac:dyDescent="0.2">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1" t="s">
        <v>26</v>
      </c>
      <c r="BM45" s="42"/>
      <c r="BN45" s="42"/>
      <c r="BO45" s="42"/>
      <c r="BP45" s="42"/>
      <c r="BQ45" s="42"/>
      <c r="BR45" s="42"/>
      <c r="BS45" s="42"/>
      <c r="BT45" s="42"/>
      <c r="BU45" s="42"/>
      <c r="BV45" s="42"/>
      <c r="BW45" s="42"/>
      <c r="BX45" s="42"/>
      <c r="BY45" s="42"/>
      <c r="BZ45" s="4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4"/>
      <c r="BM46" s="45"/>
      <c r="BN46" s="45"/>
      <c r="BO46" s="45"/>
      <c r="BP46" s="45"/>
      <c r="BQ46" s="45"/>
      <c r="BR46" s="45"/>
      <c r="BS46" s="45"/>
      <c r="BT46" s="45"/>
      <c r="BU46" s="45"/>
      <c r="BV46" s="45"/>
      <c r="BW46" s="45"/>
      <c r="BX46" s="45"/>
      <c r="BY46" s="45"/>
      <c r="BZ46" s="4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111</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50" t="s">
        <v>27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7"/>
      <c r="BM60" s="48"/>
      <c r="BN60" s="48"/>
      <c r="BO60" s="48"/>
      <c r="BP60" s="48"/>
      <c r="BQ60" s="48"/>
      <c r="BR60" s="48"/>
      <c r="BS60" s="48"/>
      <c r="BT60" s="48"/>
      <c r="BU60" s="48"/>
      <c r="BV60" s="48"/>
      <c r="BW60" s="48"/>
      <c r="BX60" s="48"/>
      <c r="BY60" s="48"/>
      <c r="BZ60" s="49"/>
    </row>
    <row r="61" spans="1:78" ht="13.5" customHeight="1" x14ac:dyDescent="0.2">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LtK2OPLok885aW5KB2eHX4PASStwbolG+kVAzLrfnFgnflbC2iQ5CkrtshN3/58UZSgwGBW89kLUJ7WyxcVxzg==" saltValue="ibRA5cNgoLPAthf1CYGB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2">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200000</v>
      </c>
      <c r="D6" s="20">
        <f t="shared" si="3"/>
        <v>46</v>
      </c>
      <c r="E6" s="20">
        <f t="shared" si="3"/>
        <v>1</v>
      </c>
      <c r="F6" s="20">
        <f t="shared" si="3"/>
        <v>0</v>
      </c>
      <c r="G6" s="20">
        <f t="shared" si="3"/>
        <v>2</v>
      </c>
      <c r="H6" s="20" t="str">
        <f t="shared" si="3"/>
        <v>長野県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79.209999999999994</v>
      </c>
      <c r="P6" s="21">
        <f t="shared" si="3"/>
        <v>99.68</v>
      </c>
      <c r="Q6" s="21">
        <f t="shared" si="3"/>
        <v>0</v>
      </c>
      <c r="R6" s="21">
        <f t="shared" si="3"/>
        <v>2012399</v>
      </c>
      <c r="S6" s="21">
        <f t="shared" si="3"/>
        <v>13561.56</v>
      </c>
      <c r="T6" s="21">
        <f t="shared" si="3"/>
        <v>148.38999999999999</v>
      </c>
      <c r="U6" s="21">
        <f t="shared" si="3"/>
        <v>305520</v>
      </c>
      <c r="V6" s="21">
        <f t="shared" si="3"/>
        <v>254.99</v>
      </c>
      <c r="W6" s="21">
        <f t="shared" si="3"/>
        <v>1198.1600000000001</v>
      </c>
      <c r="X6" s="22">
        <f>IF(X7="",NA(),X7)</f>
        <v>120.57</v>
      </c>
      <c r="Y6" s="22">
        <f t="shared" ref="Y6:AG6" si="4">IF(Y7="",NA(),Y7)</f>
        <v>115.95</v>
      </c>
      <c r="Z6" s="22">
        <f t="shared" si="4"/>
        <v>108.28</v>
      </c>
      <c r="AA6" s="22">
        <f t="shared" si="4"/>
        <v>109.34</v>
      </c>
      <c r="AB6" s="22">
        <f t="shared" si="4"/>
        <v>110.1</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1440.9</v>
      </c>
      <c r="AU6" s="22">
        <f t="shared" ref="AU6:BC6" si="6">IF(AU7="",NA(),AU7)</f>
        <v>1504.76</v>
      </c>
      <c r="AV6" s="22">
        <f t="shared" si="6"/>
        <v>1061.98</v>
      </c>
      <c r="AW6" s="22">
        <f t="shared" si="6"/>
        <v>707.3</v>
      </c>
      <c r="AX6" s="22">
        <f t="shared" si="6"/>
        <v>1514.93</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175.73</v>
      </c>
      <c r="BF6" s="22">
        <f t="shared" ref="BF6:BN6" si="7">IF(BF7="",NA(),BF7)</f>
        <v>189.41</v>
      </c>
      <c r="BG6" s="22">
        <f t="shared" si="7"/>
        <v>198</v>
      </c>
      <c r="BH6" s="22">
        <f t="shared" si="7"/>
        <v>211.87</v>
      </c>
      <c r="BI6" s="22">
        <f t="shared" si="7"/>
        <v>244.97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119.38</v>
      </c>
      <c r="BQ6" s="22">
        <f t="shared" ref="BQ6:BY6" si="8">IF(BQ7="",NA(),BQ7)</f>
        <v>116.72</v>
      </c>
      <c r="BR6" s="22">
        <f t="shared" si="8"/>
        <v>105.51</v>
      </c>
      <c r="BS6" s="22">
        <f t="shared" si="8"/>
        <v>109.78</v>
      </c>
      <c r="BT6" s="22">
        <f t="shared" si="8"/>
        <v>110.47</v>
      </c>
      <c r="BU6" s="22">
        <f t="shared" si="8"/>
        <v>110.77</v>
      </c>
      <c r="BV6" s="22">
        <f t="shared" si="8"/>
        <v>112.35</v>
      </c>
      <c r="BW6" s="22">
        <f t="shared" si="8"/>
        <v>106.47</v>
      </c>
      <c r="BX6" s="22">
        <f t="shared" si="8"/>
        <v>107.7</v>
      </c>
      <c r="BY6" s="22">
        <f t="shared" si="8"/>
        <v>106.29</v>
      </c>
      <c r="BZ6" s="21" t="str">
        <f>IF(BZ7="","",IF(BZ7="-","【-】","【"&amp;SUBSTITUTE(TEXT(BZ7,"#,##0.00"),"-","△")&amp;"】"))</f>
        <v>【106.29】</v>
      </c>
      <c r="CA6" s="22">
        <f>IF(CA7="",NA(),CA7)</f>
        <v>37.19</v>
      </c>
      <c r="CB6" s="22">
        <f t="shared" ref="CB6:CJ6" si="9">IF(CB7="",NA(),CB7)</f>
        <v>38.04</v>
      </c>
      <c r="CC6" s="22">
        <f t="shared" si="9"/>
        <v>42.08</v>
      </c>
      <c r="CD6" s="22">
        <f t="shared" si="9"/>
        <v>40.44</v>
      </c>
      <c r="CE6" s="22">
        <f t="shared" si="9"/>
        <v>40.19</v>
      </c>
      <c r="CF6" s="22">
        <f t="shared" si="9"/>
        <v>73.180000000000007</v>
      </c>
      <c r="CG6" s="22">
        <f t="shared" si="9"/>
        <v>73.05</v>
      </c>
      <c r="CH6" s="22">
        <f t="shared" si="9"/>
        <v>77.53</v>
      </c>
      <c r="CI6" s="22">
        <f t="shared" si="9"/>
        <v>76.25</v>
      </c>
      <c r="CJ6" s="22">
        <f t="shared" si="9"/>
        <v>77.75</v>
      </c>
      <c r="CK6" s="21" t="str">
        <f>IF(CK7="","",IF(CK7="-","【-】","【"&amp;SUBSTITUTE(TEXT(CK7,"#,##0.00"),"-","△")&amp;"】"))</f>
        <v>【77.75】</v>
      </c>
      <c r="CL6" s="22">
        <f>IF(CL7="",NA(),CL7)</f>
        <v>99.37</v>
      </c>
      <c r="CM6" s="22">
        <f t="shared" ref="CM6:CU6" si="10">IF(CM7="",NA(),CM7)</f>
        <v>99.25</v>
      </c>
      <c r="CN6" s="22">
        <f t="shared" si="10"/>
        <v>99.74</v>
      </c>
      <c r="CO6" s="22">
        <f t="shared" si="10"/>
        <v>99.77</v>
      </c>
      <c r="CP6" s="22">
        <f t="shared" si="10"/>
        <v>99.95</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59.07</v>
      </c>
      <c r="DI6" s="22">
        <f t="shared" ref="DI6:DQ6" si="12">IF(DI7="",NA(),DI7)</f>
        <v>58.71</v>
      </c>
      <c r="DJ6" s="22">
        <f t="shared" si="12"/>
        <v>60.97</v>
      </c>
      <c r="DK6" s="22">
        <f t="shared" si="12"/>
        <v>63.09</v>
      </c>
      <c r="DL6" s="22">
        <f t="shared" si="12"/>
        <v>65.13</v>
      </c>
      <c r="DM6" s="22">
        <f t="shared" si="12"/>
        <v>57.5</v>
      </c>
      <c r="DN6" s="22">
        <f t="shared" si="12"/>
        <v>58.52</v>
      </c>
      <c r="DO6" s="22">
        <f t="shared" si="12"/>
        <v>59.51</v>
      </c>
      <c r="DP6" s="22">
        <f t="shared" si="12"/>
        <v>60.24</v>
      </c>
      <c r="DQ6" s="22">
        <f t="shared" si="12"/>
        <v>60.8</v>
      </c>
      <c r="DR6" s="21" t="str">
        <f>IF(DR7="","",IF(DR7="-","【-】","【"&amp;SUBSTITUTE(TEXT(DR7,"#,##0.00"),"-","△")&amp;"】"))</f>
        <v>【60.80】</v>
      </c>
      <c r="DS6" s="22">
        <f>IF(DS7="",NA(),DS7)</f>
        <v>10.09</v>
      </c>
      <c r="DT6" s="22">
        <f t="shared" ref="DT6:EB6" si="13">IF(DT7="",NA(),DT7)</f>
        <v>72.69</v>
      </c>
      <c r="DU6" s="22">
        <f t="shared" si="13"/>
        <v>72.040000000000006</v>
      </c>
      <c r="DV6" s="22">
        <f t="shared" si="13"/>
        <v>71.569999999999993</v>
      </c>
      <c r="DW6" s="22">
        <f t="shared" si="13"/>
        <v>67.89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2.06</v>
      </c>
      <c r="EE6" s="22">
        <f t="shared" ref="EE6:EM6" si="14">IF(EE7="",NA(),EE7)</f>
        <v>1.74</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200000</v>
      </c>
      <c r="D7" s="24">
        <v>46</v>
      </c>
      <c r="E7" s="24">
        <v>1</v>
      </c>
      <c r="F7" s="24">
        <v>0</v>
      </c>
      <c r="G7" s="24">
        <v>2</v>
      </c>
      <c r="H7" s="24" t="s">
        <v>93</v>
      </c>
      <c r="I7" s="24" t="s">
        <v>94</v>
      </c>
      <c r="J7" s="24" t="s">
        <v>95</v>
      </c>
      <c r="K7" s="24" t="s">
        <v>96</v>
      </c>
      <c r="L7" s="24" t="s">
        <v>97</v>
      </c>
      <c r="M7" s="24" t="s">
        <v>98</v>
      </c>
      <c r="N7" s="25" t="s">
        <v>99</v>
      </c>
      <c r="O7" s="25">
        <v>79.209999999999994</v>
      </c>
      <c r="P7" s="25">
        <v>99.68</v>
      </c>
      <c r="Q7" s="25">
        <v>0</v>
      </c>
      <c r="R7" s="25">
        <v>2012399</v>
      </c>
      <c r="S7" s="25">
        <v>13561.56</v>
      </c>
      <c r="T7" s="25">
        <v>148.38999999999999</v>
      </c>
      <c r="U7" s="25">
        <v>305520</v>
      </c>
      <c r="V7" s="25">
        <v>254.99</v>
      </c>
      <c r="W7" s="25">
        <v>1198.1600000000001</v>
      </c>
      <c r="X7" s="25">
        <v>120.57</v>
      </c>
      <c r="Y7" s="25">
        <v>115.95</v>
      </c>
      <c r="Z7" s="25">
        <v>108.28</v>
      </c>
      <c r="AA7" s="25">
        <v>109.34</v>
      </c>
      <c r="AB7" s="25">
        <v>110.1</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1440.9</v>
      </c>
      <c r="AU7" s="25">
        <v>1504.76</v>
      </c>
      <c r="AV7" s="25">
        <v>1061.98</v>
      </c>
      <c r="AW7" s="25">
        <v>707.3</v>
      </c>
      <c r="AX7" s="25">
        <v>1514.93</v>
      </c>
      <c r="AY7" s="25">
        <v>284.45</v>
      </c>
      <c r="AZ7" s="25">
        <v>309.23</v>
      </c>
      <c r="BA7" s="25">
        <v>313.43</v>
      </c>
      <c r="BB7" s="25">
        <v>303.10000000000002</v>
      </c>
      <c r="BC7" s="25">
        <v>318.89999999999998</v>
      </c>
      <c r="BD7" s="25">
        <v>318.89999999999998</v>
      </c>
      <c r="BE7" s="25">
        <v>175.73</v>
      </c>
      <c r="BF7" s="25">
        <v>189.41</v>
      </c>
      <c r="BG7" s="25">
        <v>198</v>
      </c>
      <c r="BH7" s="25">
        <v>211.87</v>
      </c>
      <c r="BI7" s="25">
        <v>244.97</v>
      </c>
      <c r="BJ7" s="25">
        <v>260.95999999999998</v>
      </c>
      <c r="BK7" s="25">
        <v>240.07</v>
      </c>
      <c r="BL7" s="25">
        <v>224.81</v>
      </c>
      <c r="BM7" s="25">
        <v>210.83</v>
      </c>
      <c r="BN7" s="25">
        <v>204.34</v>
      </c>
      <c r="BO7" s="25">
        <v>204.34</v>
      </c>
      <c r="BP7" s="25">
        <v>119.38</v>
      </c>
      <c r="BQ7" s="25">
        <v>116.72</v>
      </c>
      <c r="BR7" s="25">
        <v>105.51</v>
      </c>
      <c r="BS7" s="25">
        <v>109.78</v>
      </c>
      <c r="BT7" s="25">
        <v>110.47</v>
      </c>
      <c r="BU7" s="25">
        <v>110.77</v>
      </c>
      <c r="BV7" s="25">
        <v>112.35</v>
      </c>
      <c r="BW7" s="25">
        <v>106.47</v>
      </c>
      <c r="BX7" s="25">
        <v>107.7</v>
      </c>
      <c r="BY7" s="25">
        <v>106.29</v>
      </c>
      <c r="BZ7" s="25">
        <v>106.29</v>
      </c>
      <c r="CA7" s="25">
        <v>37.19</v>
      </c>
      <c r="CB7" s="25">
        <v>38.04</v>
      </c>
      <c r="CC7" s="25">
        <v>42.08</v>
      </c>
      <c r="CD7" s="25">
        <v>40.44</v>
      </c>
      <c r="CE7" s="25">
        <v>40.19</v>
      </c>
      <c r="CF7" s="25">
        <v>73.180000000000007</v>
      </c>
      <c r="CG7" s="25">
        <v>73.05</v>
      </c>
      <c r="CH7" s="25">
        <v>77.53</v>
      </c>
      <c r="CI7" s="25">
        <v>76.25</v>
      </c>
      <c r="CJ7" s="25">
        <v>77.75</v>
      </c>
      <c r="CK7" s="25">
        <v>77.75</v>
      </c>
      <c r="CL7" s="25">
        <v>99.37</v>
      </c>
      <c r="CM7" s="25">
        <v>99.25</v>
      </c>
      <c r="CN7" s="25">
        <v>99.74</v>
      </c>
      <c r="CO7" s="25">
        <v>99.77</v>
      </c>
      <c r="CP7" s="25">
        <v>99.95</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59.07</v>
      </c>
      <c r="DI7" s="25">
        <v>58.71</v>
      </c>
      <c r="DJ7" s="25">
        <v>60.97</v>
      </c>
      <c r="DK7" s="25">
        <v>63.09</v>
      </c>
      <c r="DL7" s="25">
        <v>65.13</v>
      </c>
      <c r="DM7" s="25">
        <v>57.5</v>
      </c>
      <c r="DN7" s="25">
        <v>58.52</v>
      </c>
      <c r="DO7" s="25">
        <v>59.51</v>
      </c>
      <c r="DP7" s="25">
        <v>60.24</v>
      </c>
      <c r="DQ7" s="25">
        <v>60.8</v>
      </c>
      <c r="DR7" s="25">
        <v>60.8</v>
      </c>
      <c r="DS7" s="25">
        <v>10.09</v>
      </c>
      <c r="DT7" s="25">
        <v>72.69</v>
      </c>
      <c r="DU7" s="25">
        <v>72.040000000000006</v>
      </c>
      <c r="DV7" s="25">
        <v>71.569999999999993</v>
      </c>
      <c r="DW7" s="25">
        <v>67.89</v>
      </c>
      <c r="DX7" s="25">
        <v>30.3</v>
      </c>
      <c r="DY7" s="25">
        <v>31.74</v>
      </c>
      <c r="DZ7" s="25">
        <v>32.380000000000003</v>
      </c>
      <c r="EA7" s="25">
        <v>34.479999999999997</v>
      </c>
      <c r="EB7" s="25">
        <v>38.24</v>
      </c>
      <c r="EC7" s="25">
        <v>38.24</v>
      </c>
      <c r="ED7" s="25">
        <v>2.06</v>
      </c>
      <c r="EE7" s="25">
        <v>1.74</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_Flow_SignoffStatus xmlns="96f7774a-1fa4-49d3-a956-75b9c85e9b43" xsi:nil="true"/>
    <TaxCatchAll xmlns="fd32c9f7-8932-4d07-b49b-91c8a1e26893" xsi:nil="true"/>
  </documentManagement>
</p:properties>
</file>

<file path=customXml/itemProps1.xml><?xml version="1.0" encoding="utf-8"?>
<ds:datastoreItem xmlns:ds="http://schemas.openxmlformats.org/officeDocument/2006/customXml" ds:itemID="{CE5F49E0-A7D1-4DB0-AF39-8EDB5E78EE05}">
  <ds:schemaRefs>
    <ds:schemaRef ds:uri="http://schemas.microsoft.com/sharepoint/v3/contenttype/forms"/>
  </ds:schemaRefs>
</ds:datastoreItem>
</file>

<file path=customXml/itemProps2.xml><?xml version="1.0" encoding="utf-8"?>
<ds:datastoreItem xmlns:ds="http://schemas.openxmlformats.org/officeDocument/2006/customXml" ds:itemID="{F3BFCC3C-852C-4BA8-8084-A5B28F03D567}"/>
</file>

<file path=customXml/itemProps3.xml><?xml version="1.0" encoding="utf-8"?>
<ds:datastoreItem xmlns:ds="http://schemas.openxmlformats.org/officeDocument/2006/customXml" ds:itemID="{91D43EF8-D764-4BC5-B1B9-E46564BECCD0}">
  <ds:schemaRefs>
    <ds:schemaRef ds:uri="http://purl.org/dc/dcmitype/"/>
    <ds:schemaRef ds:uri="http://schemas.microsoft.com/office/infopath/2007/PartnerControls"/>
    <ds:schemaRef ds:uri="ec47e9de-c7d7-4b00-b952-b369b8ead260"/>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d92a20b8-c5b5-41e1-8aae-f195c1f4a5eb"/>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2026-01-26T01:46:34Z</cp:lastPrinted>
  <dcterms:created xsi:type="dcterms:W3CDTF">2025-12-12T09:16:30Z</dcterms:created>
  <dcterms:modified xsi:type="dcterms:W3CDTF">2026-01-26T01:51:10Z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