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33623\Desktop\"/>
    </mc:Choice>
  </mc:AlternateContent>
  <xr:revisionPtr revIDLastSave="0" documentId="13_ncr:1_{D1EB046C-C37C-471E-BA8F-EBAB82E4C36D}" xr6:coauthVersionLast="47" xr6:coauthVersionMax="47" xr10:uidLastSave="{00000000-0000-0000-0000-000000000000}"/>
  <workbookProtection workbookAlgorithmName="SHA-512" workbookHashValue="h+KDKrOj4dgYoAEdr/nYlwtYarrVThtRGA8GiJkPHm0SyiITVYNqTHNwqaEyKqWfwzYIhcjoQhkMgzgS0U5DTw==" workbookSaltValue="ueUD18j3RT6i1lPOBSOVAA==" workbookSpinCount="100000" lockStructure="1"/>
  <bookViews>
    <workbookView xWindow="31035" yWindow="1140" windowWidth="19185" windowHeight="101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<sst xmlns="http://schemas.openxmlformats.org/spreadsheetml/2006/main" count="231" uniqueCount="114">
  <si>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</si>
  <si>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</si>
  <si>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</si>
  <si>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</si>
  <si>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</si>
  <si>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</si>
  <si>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</si>
  <si>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</si>
  <si>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</si>
  <si>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</si>
  <si>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</si>
  <si>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</si>
  <si>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</si>
  <si>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</si>
  <si>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</si>
  <si>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</si>
  <si>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</si>
  <si>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</si>
  <si>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</si>
  <si>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</si>
  <si>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</si>
  <si>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</si>
  <si>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</si>
  <si>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</si>
  <si>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</si>
  <si>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</si>
  <si>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</si>
  <si>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</si>
  <si>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</si>
  <si>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</si>
  <si>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</si>
  <si>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</si>
  <si>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</si>
  <si>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</si>
  <si>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</si>
  <si>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</si>
  <si>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</si>
  <si>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</si>
  <si>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</si>
  <si>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</si>
  <si>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</si>
  <si>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</si>
  <si>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</si>
  <si>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</si>
  <si>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</si>
  <si>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</si>
  <si>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</si>
  <si>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</si>
  <si>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</si>
  <si>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</si>
  <si>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</si>
  <si>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</si>
  <si>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</si>
  <si>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</si>
  <si>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</si>
  <si>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</si>
  <si>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</si>
  <si>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</si>
  <si>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</si>
  <si>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</si>
  <si>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</si>
  <si>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</si>
  <si>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</si>
  <si>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</si>
  <si>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</si>
  <si>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</si>
  <si>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</si>
  <si>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</si>
  <si>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</si>
  <si>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</si>
  <si>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</si>
  <si>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</si>
  <si>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</si>
  <si>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</si>
  <si>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</si>
  <si>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</si>
  <si>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</si>
  <si>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</si>
  <si>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</si>
  <si>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</si>
  <si>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</si>
  <si>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</si>
  <si>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</si>
  <si>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</si>
  <si>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</si>
  <si>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</si>
  <si>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</si>
  <si>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</si>
  <si>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</si>
  <si>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</si>
  <si>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</si>
  <si>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</si>
  <si>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</si>
  <si>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</si>
  <si>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</si>
  <si>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</si>
  <si>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</si>
  <si>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</si>
  <si>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</si>
  <si>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</si>
  <si>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</si>
  <si>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</si>
  <si>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</si>
  <si>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</si>
  <si>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</si>
  <si>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</si>
  <si>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</si>
  <si>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</si>
  <si>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</si>
  <si>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</si>
  <si>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</si>
  <si>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等により処理汚水量の減少が見込まれる中、水洗化率の向上や適正な単価の設定による料金収入の確保とともに、省エネ機器や省エネ運転の導入、包括的民間委託等による維持管理費の更なる経費節減に努め、経営の健全化を図る必要があります。
　また、施設の更新にあたっては、有収水量の減少を見据え、将来的に必要な処理能力に見合った施設規模、処理性能を検討していきます。</t>
    <rPh sb="36" eb="38">
      <t>タンカ</t>
    </rPh>
    <rPh sb="133" eb="135">
      <t>ユウシュウ</t>
    </rPh>
    <phoneticPr fontId="4"/>
  </si>
  <si>
    <t>●有形固定資産減価償却率について
　平成31年4月から公営企業会計に移行したことに伴い、過去の減価償却費が反映されない計上方法となっていることから、類似団体の平均と比較して低い数値になっています。
●管渠改善率について
　老朽化している管渠はありませんが、ストックマネジメント計画に基づき、計画的、効率的に更新を行っていく必要があります。</t>
    <rPh sb="74" eb="76">
      <t>ルイジ</t>
    </rPh>
    <rPh sb="76" eb="78">
      <t>ダンタイ</t>
    </rPh>
    <rPh sb="79" eb="81">
      <t>ヘイキン</t>
    </rPh>
    <rPh sb="82" eb="84">
      <t>ヒカク</t>
    </rPh>
    <rPh sb="86" eb="87">
      <t>ヒク</t>
    </rPh>
    <rPh sb="112" eb="115">
      <t>ロウキュウカ</t>
    </rPh>
    <phoneticPr fontId="4"/>
  </si>
  <si>
    <t>●経常収支比率について
　流域下水道事業の維持管理に必要な費用は、関係市町村により負担されており、減価償却費についても、同額の長期前受金戻入額を計上することから、概ね100％で推移しています。
●流動比率について
　100％未満であるが、流動負債に計上した企業債の償還に充てる財源が翌年度の収入となるためであり、資金繰りに問題はありません。
●企業債残高対事業規模比率について
　以前より大規模な工事が減少し、借入額が減少している近年は減少する傾向にあります。
●汚水処理原価について
　管理する４処理場のうち、２処理場は供用開始後年数が30年未満であり、建設当時の資産の償却をしていることなどから、類似団体の平均値と比較して高い数値になっていると考えられます。
　また、物価や労務単価等の高騰により、前年度と比較し増加しています。
●施設利用率について
　関連市町村からの流入水量に大きな変化はなかったものの、天候由来の不明水の流入が増加したことから利用率が上昇しました。
●水洗化率について
　関連市町村の水洗化率向上の取組により高い数値を維持しています。</t>
    <rPh sb="190" eb="192">
      <t>イゼン</t>
    </rPh>
    <rPh sb="194" eb="197">
      <t>ダイキボ</t>
    </rPh>
    <rPh sb="198" eb="200">
      <t>コウジ</t>
    </rPh>
    <rPh sb="201" eb="203">
      <t>ゲンショウ</t>
    </rPh>
    <rPh sb="205" eb="207">
      <t>カリイレ</t>
    </rPh>
    <rPh sb="207" eb="208">
      <t>ガク</t>
    </rPh>
    <rPh sb="209" eb="211">
      <t>ゲンショウ</t>
    </rPh>
    <rPh sb="215" eb="217">
      <t>キンネン</t>
    </rPh>
    <rPh sb="222" eb="224">
      <t>ケイコウ</t>
    </rPh>
    <rPh sb="343" eb="344">
      <t>ナド</t>
    </rPh>
    <rPh sb="345" eb="347">
      <t>コウトウ</t>
    </rPh>
    <rPh sb="379" eb="381">
      <t>カンレン</t>
    </rPh>
    <rPh sb="381" eb="384">
      <t>シチョウソン</t>
    </rPh>
    <rPh sb="387" eb="389">
      <t>リュウニュウ</t>
    </rPh>
    <rPh sb="389" eb="391">
      <t>スイリョウ</t>
    </rPh>
    <rPh sb="392" eb="393">
      <t>オオ</t>
    </rPh>
    <rPh sb="395" eb="397">
      <t>ヘンカ</t>
    </rPh>
    <rPh sb="406" eb="408">
      <t>テンコウ</t>
    </rPh>
    <rPh sb="408" eb="410">
      <t>ユライ</t>
    </rPh>
    <rPh sb="411" eb="413">
      <t>フメイ</t>
    </rPh>
    <rPh sb="413" eb="414">
      <t>スイ</t>
    </rPh>
    <rPh sb="415" eb="417">
      <t>リュウニュウ</t>
    </rPh>
    <rPh sb="418" eb="420">
      <t>ゾウカ</t>
    </rPh>
    <rPh sb="426" eb="428">
      <t>リヨウ</t>
    </rPh>
    <rPh sb="428" eb="429">
      <t>リツ</t>
    </rPh>
    <rPh sb="430" eb="432">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</si>
</sst>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C-4822-9856-1A8112AE3A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08C-4822-9856-1A8112AE3A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65.290000000000006</c:v>
                </c:pt>
                <c:pt idx="1">
                  <c:v>67.069999999999993</c:v>
                </c:pt>
                <c:pt idx="2">
                  <c:v>64.94</c:v>
                </c:pt>
                <c:pt idx="3">
                  <c:v>65.099999999999994</c:v>
                </c:pt>
                <c:pt idx="4">
                  <c:v>72.08</c:v>
                </c:pt>
              </c:numCache>
            </c:numRef>
          </c:val>
          <c:extLst>
            <c:ext xmlns:c16="http://schemas.microsoft.com/office/drawing/2014/chart" uri="{C3380CC4-5D6E-409C-BE32-E72D297353CC}">
              <c16:uniqueId val="{00000000-83F4-4CF4-B841-A3BDAF2E4D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83F4-4CF4-B841-A3BDAF2E4D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94.15</c:v>
                </c:pt>
                <c:pt idx="1">
                  <c:v>94.44</c:v>
                </c:pt>
                <c:pt idx="2">
                  <c:v>94.8</c:v>
                </c:pt>
                <c:pt idx="3">
                  <c:v>95.93</c:v>
                </c:pt>
                <c:pt idx="4">
                  <c:v>95.19</c:v>
                </c:pt>
              </c:numCache>
            </c:numRef>
          </c:val>
          <c:extLst>
            <c:ext xmlns:c16="http://schemas.microsoft.com/office/drawing/2014/chart" uri="{C3380CC4-5D6E-409C-BE32-E72D297353CC}">
              <c16:uniqueId val="{00000000-4C30-4091-A488-06F324D159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C30-4091-A488-06F324D159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100.17</c:v>
                </c:pt>
                <c:pt idx="1">
                  <c:v>100.24</c:v>
                </c:pt>
                <c:pt idx="2">
                  <c:v>100.35</c:v>
                </c:pt>
                <c:pt idx="3">
                  <c:v>100.8</c:v>
                </c:pt>
                <c:pt idx="4">
                  <c:v>100.23</c:v>
                </c:pt>
              </c:numCache>
            </c:numRef>
          </c:val>
          <c:extLst>
            <c:ext xmlns:c16="http://schemas.microsoft.com/office/drawing/2014/chart" uri="{C3380CC4-5D6E-409C-BE32-E72D297353CC}">
              <c16:uniqueId val="{00000000-ED31-4372-B7A3-CCA0F9EF71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ED31-4372-B7A3-CCA0F9EF71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9.2200000000000006</c:v>
                </c:pt>
                <c:pt idx="1">
                  <c:v>12.01</c:v>
                </c:pt>
                <c:pt idx="2">
                  <c:v>16.09</c:v>
                </c:pt>
                <c:pt idx="3">
                  <c:v>27.76</c:v>
                </c:pt>
                <c:pt idx="4">
                  <c:v>22.76</c:v>
                </c:pt>
              </c:numCache>
            </c:numRef>
          </c:val>
          <c:extLst>
            <c:ext xmlns:c16="http://schemas.microsoft.com/office/drawing/2014/chart" uri="{C3380CC4-5D6E-409C-BE32-E72D297353CC}">
              <c16:uniqueId val="{00000000-8ADF-452E-A5F2-14A7BC34ED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8ADF-452E-A5F2-14A7BC34ED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2-4D68-9AEC-8BF8DDDB1D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7A42-4D68-9AEC-8BF8DDDB1D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7A-4C8E-A6D3-81125667C7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0A7A-4C8E-A6D3-81125667C7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80.290000000000006</c:v>
                </c:pt>
                <c:pt idx="1">
                  <c:v>72.930000000000007</c:v>
                </c:pt>
                <c:pt idx="2">
                  <c:v>78.459999999999994</c:v>
                </c:pt>
                <c:pt idx="3">
                  <c:v>82.27</c:v>
                </c:pt>
                <c:pt idx="4">
                  <c:v>69.98</c:v>
                </c:pt>
              </c:numCache>
            </c:numRef>
          </c:val>
          <c:extLst>
            <c:ext xmlns:c16="http://schemas.microsoft.com/office/drawing/2014/chart" uri="{C3380CC4-5D6E-409C-BE32-E72D297353CC}">
              <c16:uniqueId val="{00000000-23F1-404B-8055-26AAAC92C8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23F1-404B-8055-26AAAC92C8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390.1</c:v>
                </c:pt>
                <c:pt idx="1">
                  <c:v>357.85</c:v>
                </c:pt>
                <c:pt idx="2">
                  <c:v>300.27999999999997</c:v>
                </c:pt>
                <c:pt idx="3">
                  <c:v>280.92</c:v>
                </c:pt>
                <c:pt idx="4">
                  <c:v>264.68</c:v>
                </c:pt>
              </c:numCache>
            </c:numRef>
          </c:val>
          <c:extLst>
            <c:ext xmlns:c16="http://schemas.microsoft.com/office/drawing/2014/chart" uri="{C3380CC4-5D6E-409C-BE32-E72D297353CC}">
              <c16:uniqueId val="{00000000-4274-4F39-8502-82B366CC5D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4274-4F39-8502-82B366CC5D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8F-4E92-B366-0CF8328464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B8F-4E92-B366-0CF8328464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62.69</c:v>
                </c:pt>
                <c:pt idx="1">
                  <c:v>68.89</c:v>
                </c:pt>
                <c:pt idx="2">
                  <c:v>75.17</c:v>
                </c:pt>
                <c:pt idx="3">
                  <c:v>78.209999999999994</c:v>
                </c:pt>
                <c:pt idx="4">
                  <c:v>80.08</c:v>
                </c:pt>
              </c:numCache>
            </c:numRef>
          </c:val>
          <c:extLst>
            <c:ext xmlns:c16="http://schemas.microsoft.com/office/drawing/2014/chart" uri="{C3380CC4-5D6E-409C-BE32-E72D297353CC}">
              <c16:uniqueId val="{00000000-C286-4527-B669-D6C25F1175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C286-4527-B669-D6C25F1175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長野県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2012399</v>
      </c>
      <c r="AM8" s="36"/>
      <c r="AN8" s="36"/>
      <c r="AO8" s="36"/>
      <c r="AP8" s="36"/>
      <c r="AQ8" s="36"/>
      <c r="AR8" s="36"/>
      <c r="AS8" s="36"/>
      <c r="AT8" s="37">
        <f>データ!T6</f>
        <v>13561.56</v>
      </c>
      <c r="AU8" s="37"/>
      <c r="AV8" s="37"/>
      <c r="AW8" s="37"/>
      <c r="AX8" s="37"/>
      <c r="AY8" s="37"/>
      <c r="AZ8" s="37"/>
      <c r="BA8" s="37"/>
      <c r="BB8" s="37">
        <f>データ!U6</f>
        <v>148.38999999999999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82.81</v>
      </c>
      <c r="J10" s="37"/>
      <c r="K10" s="37"/>
      <c r="L10" s="37"/>
      <c r="M10" s="37"/>
      <c r="N10" s="37"/>
      <c r="O10" s="37"/>
      <c r="P10" s="37">
        <f>データ!P6</f>
        <v>74.239999999999995</v>
      </c>
      <c r="Q10" s="37"/>
      <c r="R10" s="37"/>
      <c r="S10" s="37"/>
      <c r="T10" s="37"/>
      <c r="U10" s="37"/>
      <c r="V10" s="37"/>
      <c r="W10" s="37">
        <f>データ!Q6</f>
        <v>77.849999999999994</v>
      </c>
      <c r="X10" s="37"/>
      <c r="Y10" s="37"/>
      <c r="Z10" s="37"/>
      <c r="AA10" s="37"/>
      <c r="AB10" s="37"/>
      <c r="AC10" s="37"/>
      <c r="AD10" s="36">
        <f>データ!R6</f>
        <v>0</v>
      </c>
      <c r="AE10" s="36"/>
      <c r="AF10" s="36"/>
      <c r="AG10" s="36"/>
      <c r="AH10" s="36"/>
      <c r="AI10" s="36"/>
      <c r="AJ10" s="36"/>
      <c r="AK10" s="2"/>
      <c r="AL10" s="36">
        <f>データ!V6</f>
        <v>588368</v>
      </c>
      <c r="AM10" s="36"/>
      <c r="AN10" s="36"/>
      <c r="AO10" s="36"/>
      <c r="AP10" s="36"/>
      <c r="AQ10" s="36"/>
      <c r="AR10" s="36"/>
      <c r="AS10" s="36"/>
      <c r="AT10" s="37">
        <f>データ!W6</f>
        <v>205.01</v>
      </c>
      <c r="AU10" s="37"/>
      <c r="AV10" s="37"/>
      <c r="AW10" s="37"/>
      <c r="AX10" s="37"/>
      <c r="AY10" s="37"/>
      <c r="AZ10" s="37"/>
      <c r="BA10" s="37"/>
      <c r="BB10" s="37">
        <f>データ!X6</f>
        <v>2869.95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111</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4psMWeOQDErCsD9Mrbv/kzgQJF0hbK/P7U0lMwQP8Rb3EZ/BMGqdzOrbQvUpWvQ1RDwC49lquKTldfVEIWFeoA==" saltValue="dAp0peBiQZiYrE0CE1IMm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200000</v>
      </c>
      <c r="D6" s="19">
        <f t="shared" si="3"/>
        <v>46</v>
      </c>
      <c r="E6" s="19">
        <f t="shared" si="3"/>
        <v>17</v>
      </c>
      <c r="F6" s="19">
        <f t="shared" si="3"/>
        <v>3</v>
      </c>
      <c r="G6" s="19">
        <f t="shared" si="3"/>
        <v>0</v>
      </c>
      <c r="H6" s="19" t="str">
        <f t="shared" si="3"/>
        <v>長野県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82.81</v>
      </c>
      <c r="P6" s="20">
        <f t="shared" si="3"/>
        <v>74.239999999999995</v>
      </c>
      <c r="Q6" s="20">
        <f t="shared" si="3"/>
        <v>77.849999999999994</v>
      </c>
      <c r="R6" s="20">
        <f t="shared" si="3"/>
        <v>0</v>
      </c>
      <c r="S6" s="20">
        <f t="shared" si="3"/>
        <v>2012399</v>
      </c>
      <c r="T6" s="20">
        <f t="shared" si="3"/>
        <v>13561.56</v>
      </c>
      <c r="U6" s="20">
        <f t="shared" si="3"/>
        <v>148.38999999999999</v>
      </c>
      <c r="V6" s="20">
        <f t="shared" si="3"/>
        <v>588368</v>
      </c>
      <c r="W6" s="20">
        <f t="shared" si="3"/>
        <v>205.01</v>
      </c>
      <c r="X6" s="20">
        <f t="shared" si="3"/>
        <v>2869.95</v>
      </c>
      <c r="Y6" s="21">
        <f>IF(Y7="",NA(),Y7)</f>
        <v>100.17</v>
      </c>
      <c r="Z6" s="21">
        <f t="shared" ref="Z6:AH6" si="4">IF(Z7="",NA(),Z7)</f>
        <v>100.24</v>
      </c>
      <c r="AA6" s="21">
        <f t="shared" si="4"/>
        <v>100.35</v>
      </c>
      <c r="AB6" s="21">
        <f t="shared" si="4"/>
        <v>100.8</v>
      </c>
      <c r="AC6" s="21">
        <f t="shared" si="4"/>
        <v>100.23</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80.290000000000006</v>
      </c>
      <c r="AV6" s="21">
        <f t="shared" ref="AV6:BD6" si="6">IF(AV7="",NA(),AV7)</f>
        <v>72.930000000000007</v>
      </c>
      <c r="AW6" s="21">
        <f t="shared" si="6"/>
        <v>78.459999999999994</v>
      </c>
      <c r="AX6" s="21">
        <f t="shared" si="6"/>
        <v>82.27</v>
      </c>
      <c r="AY6" s="21">
        <f t="shared" si="6"/>
        <v>69.98</v>
      </c>
      <c r="AZ6" s="21">
        <f t="shared" si="6"/>
        <v>101.14</v>
      </c>
      <c r="BA6" s="21">
        <f t="shared" si="6"/>
        <v>104.74</v>
      </c>
      <c r="BB6" s="21">
        <f t="shared" si="6"/>
        <v>104.74</v>
      </c>
      <c r="BC6" s="21">
        <f t="shared" si="6"/>
        <v>104.66</v>
      </c>
      <c r="BD6" s="21">
        <f t="shared" si="6"/>
        <v>103.57</v>
      </c>
      <c r="BE6" s="20" t="str">
        <f>IF(BE7="","",IF(BE7="-","【-】","【"&amp;SUBSTITUTE(TEXT(BE7,"#,##0.00"),"-","△")&amp;"】"))</f>
        <v>【103.38】</v>
      </c>
      <c r="BF6" s="21">
        <f>IF(BF7="",NA(),BF7)</f>
        <v>390.1</v>
      </c>
      <c r="BG6" s="21">
        <f t="shared" ref="BG6:BO6" si="7">IF(BG7="",NA(),BG7)</f>
        <v>357.85</v>
      </c>
      <c r="BH6" s="21">
        <f t="shared" si="7"/>
        <v>300.27999999999997</v>
      </c>
      <c r="BI6" s="21">
        <f t="shared" si="7"/>
        <v>280.92</v>
      </c>
      <c r="BJ6" s="21">
        <f t="shared" si="7"/>
        <v>264.68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62.69</v>
      </c>
      <c r="CC6" s="21">
        <f t="shared" ref="CC6:CK6" si="9">IF(CC7="",NA(),CC7)</f>
        <v>68.89</v>
      </c>
      <c r="CD6" s="21">
        <f t="shared" si="9"/>
        <v>75.17</v>
      </c>
      <c r="CE6" s="21">
        <f t="shared" si="9"/>
        <v>78.209999999999994</v>
      </c>
      <c r="CF6" s="21">
        <f t="shared" si="9"/>
        <v>80.08</v>
      </c>
      <c r="CG6" s="21">
        <f t="shared" si="9"/>
        <v>50.67</v>
      </c>
      <c r="CH6" s="21">
        <f t="shared" si="9"/>
        <v>48.7</v>
      </c>
      <c r="CI6" s="21">
        <f t="shared" si="9"/>
        <v>52.53</v>
      </c>
      <c r="CJ6" s="21">
        <f t="shared" si="9"/>
        <v>52.75</v>
      </c>
      <c r="CK6" s="21">
        <f t="shared" si="9"/>
        <v>52.89</v>
      </c>
      <c r="CL6" s="20" t="str">
        <f>IF(CL7="","",IF(CL7="-","【-】","【"&amp;SUBSTITUTE(TEXT(CL7,"#,##0.00"),"-","△")&amp;"】"))</f>
        <v>【53.07】</v>
      </c>
      <c r="CM6" s="21">
        <f>IF(CM7="",NA(),CM7)</f>
        <v>65.290000000000006</v>
      </c>
      <c r="CN6" s="21">
        <f t="shared" ref="CN6:CV6" si="10">IF(CN7="",NA(),CN7)</f>
        <v>67.069999999999993</v>
      </c>
      <c r="CO6" s="21">
        <f t="shared" si="10"/>
        <v>64.94</v>
      </c>
      <c r="CP6" s="21">
        <f t="shared" si="10"/>
        <v>65.099999999999994</v>
      </c>
      <c r="CQ6" s="21">
        <f t="shared" si="10"/>
        <v>72.08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94.15</v>
      </c>
      <c r="CY6" s="21">
        <f t="shared" ref="CY6:DG6" si="11">IF(CY7="",NA(),CY7)</f>
        <v>94.44</v>
      </c>
      <c r="CZ6" s="21">
        <f t="shared" si="11"/>
        <v>94.8</v>
      </c>
      <c r="DA6" s="21">
        <f t="shared" si="11"/>
        <v>95.93</v>
      </c>
      <c r="DB6" s="21">
        <f t="shared" si="11"/>
        <v>95.19</v>
      </c>
      <c r="DC6" s="21">
        <f t="shared" si="11"/>
        <v>94.01</v>
      </c>
      <c r="DD6" s="21">
        <f t="shared" si="11"/>
        <v>94.14</v>
      </c>
      <c r="DE6" s="21">
        <f t="shared" si="11"/>
        <v>94.02</v>
      </c>
      <c r="DF6" s="21">
        <f t="shared" si="11"/>
        <v>94.43</v>
      </c>
      <c r="DG6" s="21">
        <f t="shared" si="11"/>
        <v>94.27</v>
      </c>
      <c r="DH6" s="20" t="str">
        <f>IF(DH7="","",IF(DH7="-","【-】","【"&amp;SUBSTITUTE(TEXT(DH7,"#,##0.00"),"-","△")&amp;"】"))</f>
        <v>【94.19】</v>
      </c>
      <c r="DI6" s="21">
        <f>IF(DI7="",NA(),DI7)</f>
        <v>9.2200000000000006</v>
      </c>
      <c r="DJ6" s="21">
        <f t="shared" ref="DJ6:DR6" si="12">IF(DJ7="",NA(),DJ7)</f>
        <v>12.01</v>
      </c>
      <c r="DK6" s="21">
        <f t="shared" si="12"/>
        <v>16.09</v>
      </c>
      <c r="DL6" s="21">
        <f t="shared" si="12"/>
        <v>27.76</v>
      </c>
      <c r="DM6" s="21">
        <f t="shared" si="12"/>
        <v>22.76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200000</v>
      </c>
      <c r="D7" s="23">
        <v>46</v>
      </c>
      <c r="E7" s="23">
        <v>17</v>
      </c>
      <c r="F7" s="23">
        <v>3</v>
      </c>
      <c r="G7" s="23">
        <v>0</v>
      </c>
      <c r="H7" s="23" t="s">
        <v>95</v>
      </c>
      <c r="I7" s="23" t="s">
        <v>96</v>
      </c>
      <c r="J7" s="23" t="s">
        <v>97</v>
      </c>
      <c r="K7" s="23" t="s">
        <v>98</v>
      </c>
      <c r="L7" s="23" t="s">
        <v>99</v>
      </c>
      <c r="M7" s="23" t="s">
        <v>100</v>
      </c>
      <c r="N7" s="24" t="s">
        <v>101</v>
      </c>
      <c r="O7" s="24">
        <v>82.81</v>
      </c>
      <c r="P7" s="24">
        <v>74.239999999999995</v>
      </c>
      <c r="Q7" s="24">
        <v>77.849999999999994</v>
      </c>
      <c r="R7" s="24">
        <v>0</v>
      </c>
      <c r="S7" s="24">
        <v>2012399</v>
      </c>
      <c r="T7" s="24">
        <v>13561.56</v>
      </c>
      <c r="U7" s="24">
        <v>148.38999999999999</v>
      </c>
      <c r="V7" s="24">
        <v>588368</v>
      </c>
      <c r="W7" s="24">
        <v>205.01</v>
      </c>
      <c r="X7" s="24">
        <v>2869.95</v>
      </c>
      <c r="Y7" s="24">
        <v>100.17</v>
      </c>
      <c r="Z7" s="24">
        <v>100.24</v>
      </c>
      <c r="AA7" s="24">
        <v>100.35</v>
      </c>
      <c r="AB7" s="24">
        <v>100.8</v>
      </c>
      <c r="AC7" s="24">
        <v>100.23</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80.290000000000006</v>
      </c>
      <c r="AV7" s="24">
        <v>72.930000000000007</v>
      </c>
      <c r="AW7" s="24">
        <v>78.459999999999994</v>
      </c>
      <c r="AX7" s="24">
        <v>82.27</v>
      </c>
      <c r="AY7" s="24">
        <v>69.98</v>
      </c>
      <c r="AZ7" s="24">
        <v>101.14</v>
      </c>
      <c r="BA7" s="24">
        <v>104.74</v>
      </c>
      <c r="BB7" s="24">
        <v>104.74</v>
      </c>
      <c r="BC7" s="24">
        <v>104.66</v>
      </c>
      <c r="BD7" s="24">
        <v>103.57</v>
      </c>
      <c r="BE7" s="24">
        <v>103.38</v>
      </c>
      <c r="BF7" s="24">
        <v>390.1</v>
      </c>
      <c r="BG7" s="24">
        <v>357.85</v>
      </c>
      <c r="BH7" s="24">
        <v>300.27999999999997</v>
      </c>
      <c r="BI7" s="24">
        <v>280.92</v>
      </c>
      <c r="BJ7" s="24">
        <v>264.68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62.69</v>
      </c>
      <c r="CC7" s="24">
        <v>68.89</v>
      </c>
      <c r="CD7" s="24">
        <v>75.17</v>
      </c>
      <c r="CE7" s="24">
        <v>78.209999999999994</v>
      </c>
      <c r="CF7" s="24">
        <v>80.08</v>
      </c>
      <c r="CG7" s="24">
        <v>50.67</v>
      </c>
      <c r="CH7" s="24">
        <v>48.7</v>
      </c>
      <c r="CI7" s="24">
        <v>52.53</v>
      </c>
      <c r="CJ7" s="24">
        <v>52.75</v>
      </c>
      <c r="CK7" s="24">
        <v>52.89</v>
      </c>
      <c r="CL7" s="24">
        <v>53.07</v>
      </c>
      <c r="CM7" s="24">
        <v>65.290000000000006</v>
      </c>
      <c r="CN7" s="24">
        <v>67.069999999999993</v>
      </c>
      <c r="CO7" s="24">
        <v>64.94</v>
      </c>
      <c r="CP7" s="24">
        <v>65.099999999999994</v>
      </c>
      <c r="CQ7" s="24">
        <v>72.08</v>
      </c>
      <c r="CR7" s="24">
        <v>68.2</v>
      </c>
      <c r="CS7" s="24">
        <v>68.05</v>
      </c>
      <c r="CT7" s="24">
        <v>67.099999999999994</v>
      </c>
      <c r="CU7" s="24">
        <v>71.900000000000006</v>
      </c>
      <c r="CV7" s="24">
        <v>68.599999999999994</v>
      </c>
      <c r="CW7" s="24">
        <v>68.61</v>
      </c>
      <c r="CX7" s="24">
        <v>94.15</v>
      </c>
      <c r="CY7" s="24">
        <v>94.44</v>
      </c>
      <c r="CZ7" s="24">
        <v>94.8</v>
      </c>
      <c r="DA7" s="24">
        <v>95.93</v>
      </c>
      <c r="DB7" s="24">
        <v>95.19</v>
      </c>
      <c r="DC7" s="24">
        <v>94.01</v>
      </c>
      <c r="DD7" s="24">
        <v>94.14</v>
      </c>
      <c r="DE7" s="24">
        <v>94.02</v>
      </c>
      <c r="DF7" s="24">
        <v>94.43</v>
      </c>
      <c r="DG7" s="24">
        <v>94.27</v>
      </c>
      <c r="DH7" s="24">
        <v>94.19</v>
      </c>
      <c r="DI7" s="24">
        <v>9.2200000000000006</v>
      </c>
      <c r="DJ7" s="24">
        <v>12.01</v>
      </c>
      <c r="DK7" s="24">
        <v>16.09</v>
      </c>
      <c r="DL7" s="24">
        <v>27.76</v>
      </c>
      <c r="DM7" s="24">
        <v>22.76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9DA7767-D37A-49FF-B115-906F7FE1551A}"/>
</file>

<file path=customXml/itemProps2.xml><?xml version="1.0" encoding="utf-8"?>
<ds:datastoreItem xmlns:ds="http://schemas.openxmlformats.org/officeDocument/2006/customXml" ds:itemID="{7D5AEF77-2976-41CD-B619-732697CE7B65}"/>
</file>

<file path=customXml/itemProps3.xml><?xml version="1.0" encoding="utf-8"?>
<ds:datastoreItem xmlns:ds="http://schemas.openxmlformats.org/officeDocument/2006/customXml" ds:itemID="{331AF2B9-209C-4274-8C06-42F1A35858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2026-01-21T05:57:29Z</cp:lastPrinted>
  <dcterms:created xsi:type="dcterms:W3CDTF">2025-12-23T06:07:14Z</dcterms:created>
  <dcterms:modified xsi:type="dcterms:W3CDTF">2026-01-21T06:51:00Z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