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rentai.local\fssroot\3011都市建築部\1014下水道課\26_決算資料\R6\10経営比較分析表\"/>
    </mc:Choice>
  </mc:AlternateContent>
  <xr:revisionPtr revIDLastSave="0" documentId="13_ncr:1_{C88BA9CC-18FC-4429-80DE-8679D2486B75}" xr6:coauthVersionLast="47" xr6:coauthVersionMax="47" xr10:uidLastSave="{00000000-0000-0000-0000-000000000000}"/>
  <workbookProtection workbookAlgorithmName="SHA-512" workbookHashValue="h1p/Ouqk5m4Q58FUrkgwYXhgVLqMS2gwxYeeo/0BIQJEuXzhMBm0loNsFcj0LRSmQ0ZMVGUAynQvCLWYVoQR8w==" workbookSaltValue="lEuLoWK4U+EhrgNMh7qKAw==" workbookSpinCount="100000" lockStructure="1"/>
  <bookViews>
    <workbookView xWindow="-108" yWindow="-108" windowWidth="30936" windowHeight="167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E85" i="4"/>
  <c r="BB10" i="4"/>
  <c r="AT10" i="4"/>
  <c r="P10" i="4"/>
  <c r="AT8" i="4"/>
  <c r="W8" i="4"/>
  <c r="P8" i="4"/>
  <c r="B6"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<sst xmlns="http://schemas.openxmlformats.org/spreadsheetml/2006/main" count="231" uniqueCount="118">
  <si>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</si>
  <si>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</si>
  <si>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</si>
  <si>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</si>
  <si>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</si>
  <si>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</si>
  <si>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</si>
  <si>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</si>
  <si>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</si>
  <si>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</si>
  <si>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</si>
  <si>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</si>
  <si>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</si>
  <si>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</si>
  <si>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</si>
  <si>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</si>
  <si>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</si>
  <si>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</si>
  <si>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</si>
  <si>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</si>
  <si>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</si>
  <si>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</si>
  <si>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</si>
  <si>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</si>
  <si>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</si>
  <si>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</si>
  <si>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</si>
  <si>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</si>
  <si>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</si>
  <si>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</si>
  <si>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</si>
  <si>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</si>
  <si>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</si>
  <si>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</si>
  <si>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</si>
  <si>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</si>
  <si>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</si>
  <si>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</si>
  <si>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</si>
  <si>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</si>
  <si>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</si>
  <si>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</si>
  <si>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</si>
  <si>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</si>
  <si>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</si>
  <si>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</si>
  <si>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</si>
  <si>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</si>
  <si>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</si>
  <si>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</si>
  <si>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</si>
  <si>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</si>
  <si>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</si>
  <si>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</si>
  <si>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</si>
  <si>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</si>
  <si>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</si>
  <si>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</si>
  <si>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</si>
  <si>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</si>
  <si>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</si>
  <si>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</si>
  <si>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</si>
  <si>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</si>
  <si>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</si>
  <si>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</si>
  <si>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</si>
  <si>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</si>
  <si>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</si>
  <si>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</si>
  <si>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</si>
  <si>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</si>
  <si>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</si>
  <si>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</si>
  <si>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</si>
  <si>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</si>
  <si>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</si>
  <si>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</si>
  <si>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</si>
  <si>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</si>
  <si>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</si>
  <si>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</si>
  <si>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</si>
  <si>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</si>
  <si>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</si>
  <si>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</si>
  <si>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</si>
  <si>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</si>
  <si>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</si>
  <si>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</si>
  <si>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</si>
  <si>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</si>
  <si>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</si>
  <si>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</si>
  <si>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</si>
  <si>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</si>
  <si>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岐阜県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</si>
  <si>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</si>
  <si>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</si>
  <si>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</si>
  <si>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</si>
  <si>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</si>
  <si>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</si>
  <si>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</si>
  <si>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</si>
  <si>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</si>
  <si>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</si>
  <si>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</si>
  <si>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</si>
  <si>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</si>
  <si>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</si>
  <si>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</si>
  <si>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</si>
  <si>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</si>
  <si>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</si>
  <si>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●有形固定資産減価償却率
　令和2年度から公営企業会計に移行したため、過去の減価償却費が反映しておらず、低い数値となっている。
●管渠老朽化率
　供用開始が平成3年4月であり、法定耐用年数を経過した管渠はない。引き続きストックマネジメント計画による施設の更新・長寿命化を図る。
●管渠改善率
　定期的な点検等により、要対策箇所の管更生工事等を行うなど施設の維持管理を図る。</t>
    <phoneticPr fontId="15"/>
  </si>
  <si>
    <t>　関連市町からの負担金により経営しているため、流入汚水量に合わせた施設整備を実施し、効率的な管理運営等による経費節減を図り、適正な負担金単価を設定することで、必要な財源を確保し、持続的・安定的な経営に努める。</t>
    <phoneticPr fontId="4"/>
  </si>
  <si>
    <t>1. 経営の健全性・効率性について
●経常収支比率
　経常収支は100％を超えており、引き続き安定した経営に努める。
●流動比率、企業債残高対事業規模比率
　建設改良費等に充てられた企業債の償還が進んだことに加え、維持管理費にかかる関連市町の負担金単価を見直したことから流動比率は100％を超えた。償還財源は資本費にかかる負担金等により確保できており、資金不足は生じていない。
●汚水処理原価
　人件費の上昇や物価の高騰を受け前年度比で増加しており、かつ類似団体に比べ高い状況にある。引き続き効率的な運営を図る。
●施設利用率
　処理水量は前年比で微増した。水処理施設整備は概成しており、適切な処理機能の維持に努めるとともに、利用率の向上を図る。
●水洗化率
　関連市町が下水道整備を実施し、流域下水道に接続することにより、水洗化率はやや増加した。今後も関連市町と連携して水洗化率向上を図る。</t>
    <rPh sb="37" eb="38">
      <t>コ</t>
    </rPh>
    <rPh sb="43" eb="44">
      <t>ヒ</t>
    </rPh>
    <rPh sb="45" eb="46">
      <t>ツヅ</t>
    </rPh>
    <rPh sb="47" eb="49">
      <t>アンテイ</t>
    </rPh>
    <rPh sb="51" eb="53">
      <t>ケイエイ</t>
    </rPh>
    <rPh sb="54" eb="55">
      <t>ツト</t>
    </rPh>
    <rPh sb="95" eb="97">
      <t>ショウカン</t>
    </rPh>
    <rPh sb="98" eb="99">
      <t>スス</t>
    </rPh>
    <rPh sb="104" eb="105">
      <t>クワ</t>
    </rPh>
    <rPh sb="127" eb="129">
      <t>ミナオ</t>
    </rPh>
    <rPh sb="135" eb="137">
      <t>リュウドウ</t>
    </rPh>
    <rPh sb="137" eb="139">
      <t>ヒリツ</t>
    </rPh>
    <rPh sb="145" eb="146">
      <t>コ</t>
    </rPh>
    <rPh sb="154" eb="157">
      <t>シホンヒ</t>
    </rPh>
    <rPh sb="164" eb="165">
      <t>トウ</t>
    </rPh>
    <rPh sb="198" eb="201">
      <t>ジンケンヒ</t>
    </rPh>
    <rPh sb="202" eb="204">
      <t>ジョウショウ</t>
    </rPh>
    <rPh sb="205" eb="207">
      <t>ブッカ</t>
    </rPh>
    <rPh sb="208" eb="210">
      <t>コウトウ</t>
    </rPh>
    <rPh sb="211" eb="212">
      <t>ウ</t>
    </rPh>
    <rPh sb="218" eb="220">
      <t>ゾウカ</t>
    </rPh>
    <rPh sb="274" eb="276">
      <t>ビゾウ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</si>
</sst>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0.78</c:v>
                </c:pt>
                <c:pt idx="1">
                  <c:v>1.51</c:v>
                </c:pt>
                <c:pt idx="2">
                  <c:v>0.44</c:v>
                </c:pt>
                <c:pt idx="3" formatCode="#,##0.00;&quot;△&quot;#,##0.00">
                  <c:v>0</c:v>
                </c:pt>
                <c:pt idx="4">
                  <c:v>1.08</c:v>
                </c:pt>
              </c:numCache>
            </c:numRef>
          </c:val>
          <c:extLst>
            <c:ext xmlns:c16="http://schemas.microsoft.com/office/drawing/2014/chart" uri="{C3380CC4-5D6E-409C-BE32-E72D297353CC}">
              <c16:uniqueId val="{00000000-110E-4D5B-8A5F-A39B17FD0C3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0.46</c:v>
                </c:pt>
                <c:pt idx="1">
                  <c:v>0.1</c:v>
                </c:pt>
                <c:pt idx="2">
                  <c:v>0.09</c:v>
                </c:pt>
                <c:pt idx="3">
                  <c:v>0.06</c:v>
                </c:pt>
                <c:pt idx="4">
                  <c:v>0.1</c:v>
                </c:pt>
              </c:numCache>
            </c:numRef>
          </c:val>
          <c:smooth val="0"/>
          <c:extLst>
            <c:ext xmlns:c16="http://schemas.microsoft.com/office/drawing/2014/chart" uri="{C3380CC4-5D6E-409C-BE32-E72D297353CC}">
              <c16:uniqueId val="{00000001-110E-4D5B-8A5F-A39B17FD0C3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56.71</c:v>
                </c:pt>
                <c:pt idx="1">
                  <c:v>55.86</c:v>
                </c:pt>
                <c:pt idx="2">
                  <c:v>55.23</c:v>
                </c:pt>
                <c:pt idx="3">
                  <c:v>55.81</c:v>
                </c:pt>
                <c:pt idx="4">
                  <c:v>56.27</c:v>
                </c:pt>
              </c:numCache>
            </c:numRef>
          </c:val>
          <c:extLst>
            <c:ext xmlns:c16="http://schemas.microsoft.com/office/drawing/2014/chart" uri="{C3380CC4-5D6E-409C-BE32-E72D297353CC}">
              <c16:uniqueId val="{00000000-0ACC-42DC-BBD6-FFCF287A016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58.18</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0ACC-42DC-BBD6-FFCF287A016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87.59</c:v>
                </c:pt>
                <c:pt idx="1">
                  <c:v>88.25</c:v>
                </c:pt>
                <c:pt idx="2">
                  <c:v>87.92</c:v>
                </c:pt>
                <c:pt idx="3">
                  <c:v>88.15</c:v>
                </c:pt>
                <c:pt idx="4">
                  <c:v>88.45</c:v>
                </c:pt>
              </c:numCache>
            </c:numRef>
          </c:val>
          <c:extLst>
            <c:ext xmlns:c16="http://schemas.microsoft.com/office/drawing/2014/chart" uri="{C3380CC4-5D6E-409C-BE32-E72D297353CC}">
              <c16:uniqueId val="{00000000-1E63-405C-A955-767D82E4768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85.82</c:v>
                </c:pt>
                <c:pt idx="1">
                  <c:v>94.14</c:v>
                </c:pt>
                <c:pt idx="2">
                  <c:v>94.02</c:v>
                </c:pt>
                <c:pt idx="3">
                  <c:v>94.43</c:v>
                </c:pt>
                <c:pt idx="4">
                  <c:v>94.27</c:v>
                </c:pt>
              </c:numCache>
            </c:numRef>
          </c:val>
          <c:smooth val="0"/>
          <c:extLst>
            <c:ext xmlns:c16="http://schemas.microsoft.com/office/drawing/2014/chart" uri="{C3380CC4-5D6E-409C-BE32-E72D297353CC}">
              <c16:uniqueId val="{00000001-1E63-405C-A955-767D82E4768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105.29</c:v>
                </c:pt>
                <c:pt idx="1">
                  <c:v>99.84</c:v>
                </c:pt>
                <c:pt idx="2">
                  <c:v>109.27</c:v>
                </c:pt>
                <c:pt idx="3">
                  <c:v>104.59</c:v>
                </c:pt>
                <c:pt idx="4">
                  <c:v>104.07</c:v>
                </c:pt>
              </c:numCache>
            </c:numRef>
          </c:val>
          <c:extLst>
            <c:ext xmlns:c16="http://schemas.microsoft.com/office/drawing/2014/chart" uri="{C3380CC4-5D6E-409C-BE32-E72D297353CC}">
              <c16:uniqueId val="{00000000-350A-4040-B6D0-2BF2CE874E8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104.92</c:v>
                </c:pt>
                <c:pt idx="1">
                  <c:v>100.14</c:v>
                </c:pt>
                <c:pt idx="2">
                  <c:v>99.22</c:v>
                </c:pt>
                <c:pt idx="3">
                  <c:v>100.31</c:v>
                </c:pt>
                <c:pt idx="4">
                  <c:v>100.13</c:v>
                </c:pt>
              </c:numCache>
            </c:numRef>
          </c:val>
          <c:smooth val="0"/>
          <c:extLst>
            <c:ext xmlns:c16="http://schemas.microsoft.com/office/drawing/2014/chart" uri="{C3380CC4-5D6E-409C-BE32-E72D297353CC}">
              <c16:uniqueId val="{00000001-350A-4040-B6D0-2BF2CE874E8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5.75</c:v>
                </c:pt>
                <c:pt idx="1">
                  <c:v>10.35</c:v>
                </c:pt>
                <c:pt idx="2">
                  <c:v>14.78</c:v>
                </c:pt>
                <c:pt idx="3">
                  <c:v>19.239999999999998</c:v>
                </c:pt>
                <c:pt idx="4">
                  <c:v>23.25</c:v>
                </c:pt>
              </c:numCache>
            </c:numRef>
          </c:val>
          <c:extLst>
            <c:ext xmlns:c16="http://schemas.microsoft.com/office/drawing/2014/chart" uri="{C3380CC4-5D6E-409C-BE32-E72D297353CC}">
              <c16:uniqueId val="{00000000-DC18-4D29-B4D2-50D3EBF304C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6.46</c:v>
                </c:pt>
                <c:pt idx="1">
                  <c:v>34.17</c:v>
                </c:pt>
                <c:pt idx="2">
                  <c:v>36.770000000000003</c:v>
                </c:pt>
                <c:pt idx="3">
                  <c:v>41.04</c:v>
                </c:pt>
                <c:pt idx="4">
                  <c:v>41.27</c:v>
                </c:pt>
              </c:numCache>
            </c:numRef>
          </c:val>
          <c:smooth val="0"/>
          <c:extLst>
            <c:ext xmlns:c16="http://schemas.microsoft.com/office/drawing/2014/chart" uri="{C3380CC4-5D6E-409C-BE32-E72D297353CC}">
              <c16:uniqueId val="{00000001-DC18-4D29-B4D2-50D3EBF304C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42A-441A-BA88-10F090282E6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1.04</c:v>
                </c:pt>
                <c:pt idx="2">
                  <c:v>1.26</c:v>
                </c:pt>
                <c:pt idx="3">
                  <c:v>1.64</c:v>
                </c:pt>
                <c:pt idx="4">
                  <c:v>2.7</c:v>
                </c:pt>
              </c:numCache>
            </c:numRef>
          </c:val>
          <c:smooth val="0"/>
          <c:extLst>
            <c:ext xmlns:c16="http://schemas.microsoft.com/office/drawing/2014/chart" uri="{C3380CC4-5D6E-409C-BE32-E72D297353CC}">
              <c16:uniqueId val="{00000001-042A-441A-BA88-10F090282E6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EA2-47F6-AFF7-ECC03B0F811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
                  <c:v>0</c:v>
                </c:pt>
                <c:pt idx="1">
                  <c:v>10.71</c:v>
                </c:pt>
                <c:pt idx="2">
                  <c:v>11.46</c:v>
                </c:pt>
                <c:pt idx="3">
                  <c:v>9.85</c:v>
                </c:pt>
                <c:pt idx="4">
                  <c:v>11.25</c:v>
                </c:pt>
              </c:numCache>
            </c:numRef>
          </c:val>
          <c:smooth val="0"/>
          <c:extLst>
            <c:ext xmlns:c16="http://schemas.microsoft.com/office/drawing/2014/chart" uri="{C3380CC4-5D6E-409C-BE32-E72D297353CC}">
              <c16:uniqueId val="{00000001-BEA2-47F6-AFF7-ECC03B0F811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67.2</c:v>
                </c:pt>
                <c:pt idx="1">
                  <c:v>61.51</c:v>
                </c:pt>
                <c:pt idx="2">
                  <c:v>79.37</c:v>
                </c:pt>
                <c:pt idx="3">
                  <c:v>96.65</c:v>
                </c:pt>
                <c:pt idx="4">
                  <c:v>110.77</c:v>
                </c:pt>
              </c:numCache>
            </c:numRef>
          </c:val>
          <c:extLst>
            <c:ext xmlns:c16="http://schemas.microsoft.com/office/drawing/2014/chart" uri="{C3380CC4-5D6E-409C-BE32-E72D297353CC}">
              <c16:uniqueId val="{00000000-B5D4-48B2-B899-F94A6CDA042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68.36</c:v>
                </c:pt>
                <c:pt idx="1">
                  <c:v>104.74</c:v>
                </c:pt>
                <c:pt idx="2">
                  <c:v>104.74</c:v>
                </c:pt>
                <c:pt idx="3">
                  <c:v>104.66</c:v>
                </c:pt>
                <c:pt idx="4">
                  <c:v>103.57</c:v>
                </c:pt>
              </c:numCache>
            </c:numRef>
          </c:val>
          <c:smooth val="0"/>
          <c:extLst>
            <c:ext xmlns:c16="http://schemas.microsoft.com/office/drawing/2014/chart" uri="{C3380CC4-5D6E-409C-BE32-E72D297353CC}">
              <c16:uniqueId val="{00000001-B5D4-48B2-B899-F94A6CDA042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397.56</c:v>
                </c:pt>
                <c:pt idx="1">
                  <c:v>386.63</c:v>
                </c:pt>
                <c:pt idx="2">
                  <c:v>403.96</c:v>
                </c:pt>
                <c:pt idx="3">
                  <c:v>377.14</c:v>
                </c:pt>
                <c:pt idx="4">
                  <c:v>332</c:v>
                </c:pt>
              </c:numCache>
            </c:numRef>
          </c:val>
          <c:extLst>
            <c:ext xmlns:c16="http://schemas.microsoft.com/office/drawing/2014/chart" uri="{C3380CC4-5D6E-409C-BE32-E72D297353CC}">
              <c16:uniqueId val="{00000000-94C3-4E50-B605-9D279DEDC87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542.23</c:v>
                </c:pt>
                <c:pt idx="1">
                  <c:v>242.44</c:v>
                </c:pt>
                <c:pt idx="2">
                  <c:v>228.09</c:v>
                </c:pt>
                <c:pt idx="3">
                  <c:v>223.54</c:v>
                </c:pt>
                <c:pt idx="4">
                  <c:v>205.57</c:v>
                </c:pt>
              </c:numCache>
            </c:numRef>
          </c:val>
          <c:smooth val="0"/>
          <c:extLst>
            <c:ext xmlns:c16="http://schemas.microsoft.com/office/drawing/2014/chart" uri="{C3380CC4-5D6E-409C-BE32-E72D297353CC}">
              <c16:uniqueId val="{00000001-94C3-4E50-B605-9D279DEDC87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15-4905-958D-511E404E8CD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615-4905-958D-511E404E8CD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60.05</c:v>
                </c:pt>
                <c:pt idx="1">
                  <c:v>54.69</c:v>
                </c:pt>
                <c:pt idx="2">
                  <c:v>57.64</c:v>
                </c:pt>
                <c:pt idx="3">
                  <c:v>58.17</c:v>
                </c:pt>
                <c:pt idx="4">
                  <c:v>61.07</c:v>
                </c:pt>
              </c:numCache>
            </c:numRef>
          </c:val>
          <c:extLst>
            <c:ext xmlns:c16="http://schemas.microsoft.com/office/drawing/2014/chart" uri="{C3380CC4-5D6E-409C-BE32-E72D297353CC}">
              <c16:uniqueId val="{00000000-17F2-4B01-A02C-8832419F079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73.760000000000005</c:v>
                </c:pt>
                <c:pt idx="1">
                  <c:v>48.7</c:v>
                </c:pt>
                <c:pt idx="2">
                  <c:v>52.53</c:v>
                </c:pt>
                <c:pt idx="3">
                  <c:v>52.75</c:v>
                </c:pt>
                <c:pt idx="4">
                  <c:v>52.89</c:v>
                </c:pt>
              </c:numCache>
            </c:numRef>
          </c:val>
          <c:smooth val="0"/>
          <c:extLst>
            <c:ext xmlns:c16="http://schemas.microsoft.com/office/drawing/2014/chart" uri="{C3380CC4-5D6E-409C-BE32-E72D297353CC}">
              <c16:uniqueId val="{00000001-17F2-4B01-A02C-8832419F079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A45" sqref="A4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岐阜県</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流域下水道</v>
      </c>
      <c r="Q8" s="34"/>
      <c r="R8" s="34"/>
      <c r="S8" s="34"/>
      <c r="T8" s="34"/>
      <c r="U8" s="34"/>
      <c r="V8" s="34"/>
      <c r="W8" s="34" t="str">
        <f>データ!L6</f>
        <v>E1</v>
      </c>
      <c r="X8" s="34"/>
      <c r="Y8" s="34"/>
      <c r="Z8" s="34"/>
      <c r="AA8" s="34"/>
      <c r="AB8" s="34"/>
      <c r="AC8" s="34"/>
      <c r="AD8" s="35" t="str">
        <f>データ!$M$6</f>
        <v>非設置</v>
      </c>
      <c r="AE8" s="35"/>
      <c r="AF8" s="35"/>
      <c r="AG8" s="35"/>
      <c r="AH8" s="35"/>
      <c r="AI8" s="35"/>
      <c r="AJ8" s="35"/>
      <c r="AK8" s="3"/>
      <c r="AL8" s="36">
        <f>データ!S6</f>
        <v>1951292</v>
      </c>
      <c r="AM8" s="36"/>
      <c r="AN8" s="36"/>
      <c r="AO8" s="36"/>
      <c r="AP8" s="36"/>
      <c r="AQ8" s="36"/>
      <c r="AR8" s="36"/>
      <c r="AS8" s="36"/>
      <c r="AT8" s="37">
        <f>データ!T6</f>
        <v>10621.29</v>
      </c>
      <c r="AU8" s="37"/>
      <c r="AV8" s="37"/>
      <c r="AW8" s="37"/>
      <c r="AX8" s="37"/>
      <c r="AY8" s="37"/>
      <c r="AZ8" s="37"/>
      <c r="BA8" s="37"/>
      <c r="BB8" s="37">
        <f>データ!U6</f>
        <v>183.72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74.349999999999994</v>
      </c>
      <c r="J10" s="37"/>
      <c r="K10" s="37"/>
      <c r="L10" s="37"/>
      <c r="M10" s="37"/>
      <c r="N10" s="37"/>
      <c r="O10" s="37"/>
      <c r="P10" s="37">
        <f>データ!P6</f>
        <v>55.34</v>
      </c>
      <c r="Q10" s="37"/>
      <c r="R10" s="37"/>
      <c r="S10" s="37"/>
      <c r="T10" s="37"/>
      <c r="U10" s="37"/>
      <c r="V10" s="37"/>
      <c r="W10" s="37">
        <f>データ!Q6</f>
        <v>99.37</v>
      </c>
      <c r="X10" s="37"/>
      <c r="Y10" s="37"/>
      <c r="Z10" s="37"/>
      <c r="AA10" s="37"/>
      <c r="AB10" s="37"/>
      <c r="AC10" s="37"/>
      <c r="AD10" s="36">
        <f>データ!R6</f>
        <v>0</v>
      </c>
      <c r="AE10" s="36"/>
      <c r="AF10" s="36"/>
      <c r="AG10" s="36"/>
      <c r="AH10" s="36"/>
      <c r="AI10" s="36"/>
      <c r="AJ10" s="36"/>
      <c r="AK10" s="2"/>
      <c r="AL10" s="36">
        <f>データ!V6</f>
        <v>433024</v>
      </c>
      <c r="AM10" s="36"/>
      <c r="AN10" s="36"/>
      <c r="AO10" s="36"/>
      <c r="AP10" s="36"/>
      <c r="AQ10" s="36"/>
      <c r="AR10" s="36"/>
      <c r="AS10" s="36"/>
      <c r="AT10" s="37">
        <f>データ!W6</f>
        <v>120.85</v>
      </c>
      <c r="AU10" s="37"/>
      <c r="AV10" s="37"/>
      <c r="AW10" s="37"/>
      <c r="AX10" s="37"/>
      <c r="AY10" s="37"/>
      <c r="AZ10" s="37"/>
      <c r="BA10" s="37"/>
      <c r="BB10" s="37">
        <f>データ!X6</f>
        <v>3583.15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117</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1sb/9v5OZ9IqDwqm8pvYwaMhITU+0Jj9d97bzYGgE/CI2HN+gQxV50Gd/3ro4LWMNButsxwZ6I166Pl1TWl7/w==" saltValue="VoVVgQC6D4PtAPo1exZ+N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210005</v>
      </c>
      <c r="D6" s="19">
        <f t="shared" si="3"/>
        <v>46</v>
      </c>
      <c r="E6" s="19">
        <f t="shared" si="3"/>
        <v>17</v>
      </c>
      <c r="F6" s="19">
        <f t="shared" si="3"/>
        <v>3</v>
      </c>
      <c r="G6" s="19">
        <f t="shared" si="3"/>
        <v>0</v>
      </c>
      <c r="H6" s="19" t="str">
        <f t="shared" si="3"/>
        <v>岐阜県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74.349999999999994</v>
      </c>
      <c r="P6" s="20">
        <f t="shared" si="3"/>
        <v>55.34</v>
      </c>
      <c r="Q6" s="20">
        <f t="shared" si="3"/>
        <v>99.37</v>
      </c>
      <c r="R6" s="20">
        <f t="shared" si="3"/>
        <v>0</v>
      </c>
      <c r="S6" s="20">
        <f t="shared" si="3"/>
        <v>1951292</v>
      </c>
      <c r="T6" s="20">
        <f t="shared" si="3"/>
        <v>10621.29</v>
      </c>
      <c r="U6" s="20">
        <f t="shared" si="3"/>
        <v>183.72</v>
      </c>
      <c r="V6" s="20">
        <f t="shared" si="3"/>
        <v>433024</v>
      </c>
      <c r="W6" s="20">
        <f t="shared" si="3"/>
        <v>120.85</v>
      </c>
      <c r="X6" s="20">
        <f t="shared" si="3"/>
        <v>3583.15</v>
      </c>
      <c r="Y6" s="21">
        <f>IF(Y7="",NA(),Y7)</f>
        <v>105.29</v>
      </c>
      <c r="Z6" s="21">
        <f t="shared" ref="Z6:AH6" si="4">IF(Z7="",NA(),Z7)</f>
        <v>99.84</v>
      </c>
      <c r="AA6" s="21">
        <f t="shared" si="4"/>
        <v>109.27</v>
      </c>
      <c r="AB6" s="21">
        <f t="shared" si="4"/>
        <v>104.59</v>
      </c>
      <c r="AC6" s="21">
        <f t="shared" si="4"/>
        <v>104.07</v>
      </c>
      <c r="AD6" s="21">
        <f t="shared" si="4"/>
        <v>104.92</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0">
        <f t="shared" si="5"/>
        <v>0</v>
      </c>
      <c r="AP6" s="21">
        <f t="shared" si="5"/>
        <v>10.71</v>
      </c>
      <c r="AQ6" s="21">
        <f t="shared" si="5"/>
        <v>11.46</v>
      </c>
      <c r="AR6" s="21">
        <f t="shared" si="5"/>
        <v>9.85</v>
      </c>
      <c r="AS6" s="21">
        <f t="shared" si="5"/>
        <v>11.25</v>
      </c>
      <c r="AT6" s="20" t="str">
        <f>IF(AT7="","",IF(AT7="-","【-】","【"&amp;SUBSTITUTE(TEXT(AT7,"#,##0.00"),"-","△")&amp;"】"))</f>
        <v>【11.17】</v>
      </c>
      <c r="AU6" s="21">
        <f>IF(AU7="",NA(),AU7)</f>
        <v>67.2</v>
      </c>
      <c r="AV6" s="21">
        <f t="shared" ref="AV6:BD6" si="6">IF(AV7="",NA(),AV7)</f>
        <v>61.51</v>
      </c>
      <c r="AW6" s="21">
        <f t="shared" si="6"/>
        <v>79.37</v>
      </c>
      <c r="AX6" s="21">
        <f t="shared" si="6"/>
        <v>96.65</v>
      </c>
      <c r="AY6" s="21">
        <f t="shared" si="6"/>
        <v>110.77</v>
      </c>
      <c r="AZ6" s="21">
        <f t="shared" si="6"/>
        <v>68.36</v>
      </c>
      <c r="BA6" s="21">
        <f t="shared" si="6"/>
        <v>104.74</v>
      </c>
      <c r="BB6" s="21">
        <f t="shared" si="6"/>
        <v>104.74</v>
      </c>
      <c r="BC6" s="21">
        <f t="shared" si="6"/>
        <v>104.66</v>
      </c>
      <c r="BD6" s="21">
        <f t="shared" si="6"/>
        <v>103.57</v>
      </c>
      <c r="BE6" s="20" t="str">
        <f>IF(BE7="","",IF(BE7="-","【-】","【"&amp;SUBSTITUTE(TEXT(BE7,"#,##0.00"),"-","△")&amp;"】"))</f>
        <v>【103.38】</v>
      </c>
      <c r="BF6" s="21">
        <f>IF(BF7="",NA(),BF7)</f>
        <v>397.56</v>
      </c>
      <c r="BG6" s="21">
        <f t="shared" ref="BG6:BO6" si="7">IF(BG7="",NA(),BG7)</f>
        <v>386.63</v>
      </c>
      <c r="BH6" s="21">
        <f t="shared" si="7"/>
        <v>403.96</v>
      </c>
      <c r="BI6" s="21">
        <f t="shared" si="7"/>
        <v>377.14</v>
      </c>
      <c r="BJ6" s="21">
        <f t="shared" si="7"/>
        <v>332</v>
      </c>
      <c r="BK6" s="21">
        <f t="shared" si="7"/>
        <v>542.23</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60.05</v>
      </c>
      <c r="CC6" s="21">
        <f t="shared" ref="CC6:CK6" si="9">IF(CC7="",NA(),CC7)</f>
        <v>54.69</v>
      </c>
      <c r="CD6" s="21">
        <f t="shared" si="9"/>
        <v>57.64</v>
      </c>
      <c r="CE6" s="21">
        <f t="shared" si="9"/>
        <v>58.17</v>
      </c>
      <c r="CF6" s="21">
        <f t="shared" si="9"/>
        <v>61.07</v>
      </c>
      <c r="CG6" s="21">
        <f t="shared" si="9"/>
        <v>73.760000000000005</v>
      </c>
      <c r="CH6" s="21">
        <f t="shared" si="9"/>
        <v>48.7</v>
      </c>
      <c r="CI6" s="21">
        <f t="shared" si="9"/>
        <v>52.53</v>
      </c>
      <c r="CJ6" s="21">
        <f t="shared" si="9"/>
        <v>52.75</v>
      </c>
      <c r="CK6" s="21">
        <f t="shared" si="9"/>
        <v>52.89</v>
      </c>
      <c r="CL6" s="20" t="str">
        <f>IF(CL7="","",IF(CL7="-","【-】","【"&amp;SUBSTITUTE(TEXT(CL7,"#,##0.00"),"-","△")&amp;"】"))</f>
        <v>【53.07】</v>
      </c>
      <c r="CM6" s="21">
        <f>IF(CM7="",NA(),CM7)</f>
        <v>56.71</v>
      </c>
      <c r="CN6" s="21">
        <f t="shared" ref="CN6:CV6" si="10">IF(CN7="",NA(),CN7)</f>
        <v>55.86</v>
      </c>
      <c r="CO6" s="21">
        <f t="shared" si="10"/>
        <v>55.23</v>
      </c>
      <c r="CP6" s="21">
        <f t="shared" si="10"/>
        <v>55.81</v>
      </c>
      <c r="CQ6" s="21">
        <f t="shared" si="10"/>
        <v>56.27</v>
      </c>
      <c r="CR6" s="21">
        <f t="shared" si="10"/>
        <v>58.18</v>
      </c>
      <c r="CS6" s="21">
        <f t="shared" si="10"/>
        <v>68.05</v>
      </c>
      <c r="CT6" s="21">
        <f t="shared" si="10"/>
        <v>67.099999999999994</v>
      </c>
      <c r="CU6" s="21">
        <f t="shared" si="10"/>
        <v>71.900000000000006</v>
      </c>
      <c r="CV6" s="21">
        <f t="shared" si="10"/>
        <v>68.599999999999994</v>
      </c>
      <c r="CW6" s="20" t="str">
        <f>IF(CW7="","",IF(CW7="-","【-】","【"&amp;SUBSTITUTE(TEXT(CW7,"#,##0.00"),"-","△")&amp;"】"))</f>
        <v>【68.61】</v>
      </c>
      <c r="CX6" s="21">
        <f>IF(CX7="",NA(),CX7)</f>
        <v>87.59</v>
      </c>
      <c r="CY6" s="21">
        <f t="shared" ref="CY6:DG6" si="11">IF(CY7="",NA(),CY7)</f>
        <v>88.25</v>
      </c>
      <c r="CZ6" s="21">
        <f t="shared" si="11"/>
        <v>87.92</v>
      </c>
      <c r="DA6" s="21">
        <f t="shared" si="11"/>
        <v>88.15</v>
      </c>
      <c r="DB6" s="21">
        <f t="shared" si="11"/>
        <v>88.45</v>
      </c>
      <c r="DC6" s="21">
        <f t="shared" si="11"/>
        <v>85.82</v>
      </c>
      <c r="DD6" s="21">
        <f t="shared" si="11"/>
        <v>94.14</v>
      </c>
      <c r="DE6" s="21">
        <f t="shared" si="11"/>
        <v>94.02</v>
      </c>
      <c r="DF6" s="21">
        <f t="shared" si="11"/>
        <v>94.43</v>
      </c>
      <c r="DG6" s="21">
        <f t="shared" si="11"/>
        <v>94.27</v>
      </c>
      <c r="DH6" s="20" t="str">
        <f>IF(DH7="","",IF(DH7="-","【-】","【"&amp;SUBSTITUTE(TEXT(DH7,"#,##0.00"),"-","△")&amp;"】"))</f>
        <v>【94.19】</v>
      </c>
      <c r="DI6" s="21">
        <f>IF(DI7="",NA(),DI7)</f>
        <v>5.75</v>
      </c>
      <c r="DJ6" s="21">
        <f t="shared" ref="DJ6:DR6" si="12">IF(DJ7="",NA(),DJ7)</f>
        <v>10.35</v>
      </c>
      <c r="DK6" s="21">
        <f t="shared" si="12"/>
        <v>14.78</v>
      </c>
      <c r="DL6" s="21">
        <f t="shared" si="12"/>
        <v>19.239999999999998</v>
      </c>
      <c r="DM6" s="21">
        <f t="shared" si="12"/>
        <v>23.25</v>
      </c>
      <c r="DN6" s="21">
        <f t="shared" si="12"/>
        <v>6.46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0">
        <f t="shared" si="13"/>
        <v>0</v>
      </c>
      <c r="DZ6" s="21">
        <f t="shared" si="13"/>
        <v>1.04</v>
      </c>
      <c r="EA6" s="21">
        <f t="shared" si="13"/>
        <v>1.26</v>
      </c>
      <c r="EB6" s="21">
        <f t="shared" si="13"/>
        <v>1.64</v>
      </c>
      <c r="EC6" s="21">
        <f t="shared" si="13"/>
        <v>2.7</v>
      </c>
      <c r="ED6" s="20" t="str">
        <f>IF(ED7="","",IF(ED7="-","【-】","【"&amp;SUBSTITUTE(TEXT(ED7,"#,##0.00"),"-","△")&amp;"】"))</f>
        <v>【2.67】</v>
      </c>
      <c r="EE6" s="21">
        <f>IF(EE7="",NA(),EE7)</f>
        <v>0.78</v>
      </c>
      <c r="EF6" s="21">
        <f t="shared" ref="EF6:EN6" si="14">IF(EF7="",NA(),EF7)</f>
        <v>1.51</v>
      </c>
      <c r="EG6" s="21">
        <f t="shared" si="14"/>
        <v>0.44</v>
      </c>
      <c r="EH6" s="20">
        <f t="shared" si="14"/>
        <v>0</v>
      </c>
      <c r="EI6" s="21">
        <f t="shared" si="14"/>
        <v>1.08</v>
      </c>
      <c r="EJ6" s="21">
        <f t="shared" si="14"/>
        <v>0.46</v>
      </c>
      <c r="EK6" s="21">
        <f t="shared" si="14"/>
        <v>0.1</v>
      </c>
      <c r="EL6" s="21">
        <f t="shared" si="14"/>
        <v>0.09</v>
      </c>
      <c r="EM6" s="21">
        <f t="shared" si="14"/>
        <v>0.06</v>
      </c>
      <c r="EN6" s="21">
        <f t="shared" si="14"/>
        <v>0.1</v>
      </c>
      <c r="EO6" s="20" t="str">
        <f>IF(EO7="","",IF(EO7="-","【-】","【"&amp;SUBSTITUTE(TEXT(EO7,"#,##0.00"),"-","△")&amp;"】"))</f>
        <v>【0.10】</v>
      </c>
    </row>
    <row r="7" spans="1:148" s="22" customFormat="1" x14ac:dyDescent="0.2">
      <c r="A7" s="14"/>
      <c r="B7" s="23">
        <v>2024</v>
      </c>
      <c r="C7" s="23">
        <v>210005</v>
      </c>
      <c r="D7" s="23">
        <v>46</v>
      </c>
      <c r="E7" s="23">
        <v>17</v>
      </c>
      <c r="F7" s="23">
        <v>3</v>
      </c>
      <c r="G7" s="23">
        <v>0</v>
      </c>
      <c r="H7" s="23" t="s">
        <v>96</v>
      </c>
      <c r="I7" s="23" t="s">
        <v>97</v>
      </c>
      <c r="J7" s="23" t="s">
        <v>98</v>
      </c>
      <c r="K7" s="23" t="s">
        <v>99</v>
      </c>
      <c r="L7" s="23" t="s">
        <v>100</v>
      </c>
      <c r="M7" s="23" t="s">
        <v>101</v>
      </c>
      <c r="N7" s="24" t="s">
        <v>102</v>
      </c>
      <c r="O7" s="24">
        <v>74.349999999999994</v>
      </c>
      <c r="P7" s="24">
        <v>55.34</v>
      </c>
      <c r="Q7" s="24">
        <v>99.37</v>
      </c>
      <c r="R7" s="24">
        <v>0</v>
      </c>
      <c r="S7" s="24">
        <v>1951292</v>
      </c>
      <c r="T7" s="24">
        <v>10621.29</v>
      </c>
      <c r="U7" s="24">
        <v>183.72</v>
      </c>
      <c r="V7" s="24">
        <v>433024</v>
      </c>
      <c r="W7" s="24">
        <v>120.85</v>
      </c>
      <c r="X7" s="24">
        <v>3583.15</v>
      </c>
      <c r="Y7" s="24">
        <v>105.29</v>
      </c>
      <c r="Z7" s="24">
        <v>99.84</v>
      </c>
      <c r="AA7" s="24">
        <v>109.27</v>
      </c>
      <c r="AB7" s="24">
        <v>104.59</v>
      </c>
      <c r="AC7" s="24">
        <v>104.07</v>
      </c>
      <c r="AD7" s="24">
        <v>104.92</v>
      </c>
      <c r="AE7" s="24">
        <v>100.14</v>
      </c>
      <c r="AF7" s="24">
        <v>99.22</v>
      </c>
      <c r="AG7" s="24">
        <v>100.31</v>
      </c>
      <c r="AH7" s="24">
        <v>100.13</v>
      </c>
      <c r="AI7" s="24">
        <v>100.17</v>
      </c>
      <c r="AJ7" s="24">
        <v>0</v>
      </c>
      <c r="AK7" s="24">
        <v>0</v>
      </c>
      <c r="AL7" s="24">
        <v>0</v>
      </c>
      <c r="AM7" s="24">
        <v>0</v>
      </c>
      <c r="AN7" s="24">
        <v>0</v>
      </c>
      <c r="AO7" s="24">
        <v>0</v>
      </c>
      <c r="AP7" s="24">
        <v>10.71</v>
      </c>
      <c r="AQ7" s="24">
        <v>11.46</v>
      </c>
      <c r="AR7" s="24">
        <v>9.85</v>
      </c>
      <c r="AS7" s="24">
        <v>11.25</v>
      </c>
      <c r="AT7" s="24">
        <v>11.17</v>
      </c>
      <c r="AU7" s="24">
        <v>67.2</v>
      </c>
      <c r="AV7" s="24">
        <v>61.51</v>
      </c>
      <c r="AW7" s="24">
        <v>79.37</v>
      </c>
      <c r="AX7" s="24">
        <v>96.65</v>
      </c>
      <c r="AY7" s="24">
        <v>110.77</v>
      </c>
      <c r="AZ7" s="24">
        <v>68.36</v>
      </c>
      <c r="BA7" s="24">
        <v>104.74</v>
      </c>
      <c r="BB7" s="24">
        <v>104.74</v>
      </c>
      <c r="BC7" s="24">
        <v>104.66</v>
      </c>
      <c r="BD7" s="24">
        <v>103.57</v>
      </c>
      <c r="BE7" s="24">
        <v>103.38</v>
      </c>
      <c r="BF7" s="24">
        <v>397.56</v>
      </c>
      <c r="BG7" s="24">
        <v>386.63</v>
      </c>
      <c r="BH7" s="24">
        <v>403.96</v>
      </c>
      <c r="BI7" s="24">
        <v>377.14</v>
      </c>
      <c r="BJ7" s="24">
        <v>332</v>
      </c>
      <c r="BK7" s="24">
        <v>542.23</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60.05</v>
      </c>
      <c r="CC7" s="24">
        <v>54.69</v>
      </c>
      <c r="CD7" s="24">
        <v>57.64</v>
      </c>
      <c r="CE7" s="24">
        <v>58.17</v>
      </c>
      <c r="CF7" s="24">
        <v>61.07</v>
      </c>
      <c r="CG7" s="24">
        <v>73.760000000000005</v>
      </c>
      <c r="CH7" s="24">
        <v>48.7</v>
      </c>
      <c r="CI7" s="24">
        <v>52.53</v>
      </c>
      <c r="CJ7" s="24">
        <v>52.75</v>
      </c>
      <c r="CK7" s="24">
        <v>52.89</v>
      </c>
      <c r="CL7" s="24">
        <v>53.07</v>
      </c>
      <c r="CM7" s="24">
        <v>56.71</v>
      </c>
      <c r="CN7" s="24">
        <v>55.86</v>
      </c>
      <c r="CO7" s="24">
        <v>55.23</v>
      </c>
      <c r="CP7" s="24">
        <v>55.81</v>
      </c>
      <c r="CQ7" s="24">
        <v>56.27</v>
      </c>
      <c r="CR7" s="24">
        <v>58.18</v>
      </c>
      <c r="CS7" s="24">
        <v>68.05</v>
      </c>
      <c r="CT7" s="24">
        <v>67.099999999999994</v>
      </c>
      <c r="CU7" s="24">
        <v>71.900000000000006</v>
      </c>
      <c r="CV7" s="24">
        <v>68.599999999999994</v>
      </c>
      <c r="CW7" s="24">
        <v>68.61</v>
      </c>
      <c r="CX7" s="24">
        <v>87.59</v>
      </c>
      <c r="CY7" s="24">
        <v>88.25</v>
      </c>
      <c r="CZ7" s="24">
        <v>87.92</v>
      </c>
      <c r="DA7" s="24">
        <v>88.15</v>
      </c>
      <c r="DB7" s="24">
        <v>88.45</v>
      </c>
      <c r="DC7" s="24">
        <v>85.82</v>
      </c>
      <c r="DD7" s="24">
        <v>94.14</v>
      </c>
      <c r="DE7" s="24">
        <v>94.02</v>
      </c>
      <c r="DF7" s="24">
        <v>94.43</v>
      </c>
      <c r="DG7" s="24">
        <v>94.27</v>
      </c>
      <c r="DH7" s="24">
        <v>94.19</v>
      </c>
      <c r="DI7" s="24">
        <v>5.75</v>
      </c>
      <c r="DJ7" s="24">
        <v>10.35</v>
      </c>
      <c r="DK7" s="24">
        <v>14.78</v>
      </c>
      <c r="DL7" s="24">
        <v>19.239999999999998</v>
      </c>
      <c r="DM7" s="24">
        <v>23.25</v>
      </c>
      <c r="DN7" s="24">
        <v>6.46</v>
      </c>
      <c r="DO7" s="24">
        <v>34.17</v>
      </c>
      <c r="DP7" s="24">
        <v>36.770000000000003</v>
      </c>
      <c r="DQ7" s="24">
        <v>41.04</v>
      </c>
      <c r="DR7" s="24">
        <v>41.27</v>
      </c>
      <c r="DS7" s="24">
        <v>41.08</v>
      </c>
      <c r="DT7" s="24">
        <v>0</v>
      </c>
      <c r="DU7" s="24">
        <v>0</v>
      </c>
      <c r="DV7" s="24">
        <v>0</v>
      </c>
      <c r="DW7" s="24">
        <v>0</v>
      </c>
      <c r="DX7" s="24">
        <v>0</v>
      </c>
      <c r="DY7" s="24">
        <v>0</v>
      </c>
      <c r="DZ7" s="24">
        <v>1.04</v>
      </c>
      <c r="EA7" s="24">
        <v>1.26</v>
      </c>
      <c r="EB7" s="24">
        <v>1.64</v>
      </c>
      <c r="EC7" s="24">
        <v>2.7</v>
      </c>
      <c r="ED7" s="24">
        <v>2.67</v>
      </c>
      <c r="EE7" s="24">
        <v>0.78</v>
      </c>
      <c r="EF7" s="24">
        <v>1.51</v>
      </c>
      <c r="EG7" s="24">
        <v>0.44</v>
      </c>
      <c r="EH7" s="24">
        <v>0</v>
      </c>
      <c r="EI7" s="24">
        <v>1.08</v>
      </c>
      <c r="EJ7" s="24">
        <v>0.46</v>
      </c>
      <c r="EK7" s="24">
        <v>0.1</v>
      </c>
      <c r="EL7" s="24">
        <v>0.09</v>
      </c>
      <c r="EM7" s="24">
        <v>0.06</v>
      </c>
      <c r="EN7" s="24">
        <v>0.1</v>
      </c>
      <c r="EO7" s="24">
        <v>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5426AD7-608F-4CEB-886D-67DEAEBCD04F}"/>
</file>

<file path=customXml/itemProps2.xml><?xml version="1.0" encoding="utf-8"?>
<ds:datastoreItem xmlns:ds="http://schemas.openxmlformats.org/officeDocument/2006/customXml" ds:itemID="{26D7D654-630C-4571-AC81-E388EA0236A0}"/>
</file>

<file path=customXml/itemProps3.xml><?xml version="1.0" encoding="utf-8"?>
<ds:datastoreItem xmlns:ds="http://schemas.openxmlformats.org/officeDocument/2006/customXml" ds:itemID="{49C3218B-B72C-46CE-81FF-25AF571A1DD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2025-12-23T06:07:14Z</dcterms:created>
  <dcterms:modified xsi:type="dcterms:W3CDTF">2026-01-27T00:28:32Z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2026-01-23T04:55:44Z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65e4c9c7-cc55-46c6-bc75-3549291dfb09</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0x0101006EF3322E74AA3E4495704B129218BECF</vt:lpwstr>
  </property>
  <property fmtid="{D5CDD505-2E9C-101B-9397-08002B2CF9AE}" pid="11" name="MediaServiceImageTags">
    <vt:lpwstr/>
  </property>
</Properties>
</file>