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digitalgojp.sharepoint.com/sites/MIC_FS00004/Lib0003/02_1_（検討中）公営企業経営室/01_水道・工水事業係/99_【未分類】水道・工水（←R5からここで作業）/07_決算統計関係/03_経営比較分析表/01_水道（法適）/R7作業（R6年度分）/06_団体回答/01_都道府県/022_静岡県○/"/>
    </mc:Choice>
  </mc:AlternateContent>
  <xr:revisionPtr revIDLastSave="0" documentId="11_0D7BAFA6782AB7137893EC8F60615490EC81CA76" xr6:coauthVersionLast="47" xr6:coauthVersionMax="47" xr10:uidLastSave="{00000000-0000-0000-0000-000000000000}"/>
  <workbookProtection workbookAlgorithmName="SHA-512" workbookHashValue="sPNhUe91jmOfcoSvszxgE5SYlJb8ajwzQ55UkpPrNIFaFwk+jBkEzABiF2oJZHFfcfgR0ZLpiSWkCcYm7/o4aQ==" workbookSaltValue="rdRAAGsgeHyK+G8s5H0j/A==" workbookSpinCount="100000" lockStructure="1"/>
  <bookViews>
    <workbookView xWindow="-110" yWindow="-110" windowWidth="19420" windowHeight="11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H85" i="4"/>
  <c r="G85" i="4"/>
  <c r="F85" i="4"/>
  <c r="E85" i="4"/>
  <c r="BB10" i="4"/>
  <c r="AT10" i="4"/>
  <c r="AL10" i="4"/>
  <c r="W10" i="4"/>
  <c r="P10" i="4"/>
  <c r="I10" i="4"/>
  <c r="B10" i="4"/>
  <c r="BB8" i="4"/>
  <c r="AT8" i="4"/>
  <c r="AL8" i="4"/>
  <c r="W8" i="4"/>
  <c r="P8" i="4"/>
  <c r="I8" i="4"/>
  <c r="B8" i="4"/>
  <c r="B6" i="4"/>
</calcChain>
</file>

<file path=xl/sharedStrings.xml><?xml version="1.0" encoding="utf-8"?>
<sst xmlns="http://schemas.openxmlformats.org/spreadsheetml/2006/main" count="228" uniqueCount="111">
  <si>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</si>
  <si>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</si>
  <si>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</si>
  <si>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</si>
  <si>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</si>
  <si>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</si>
  <si>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</si>
  <si>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</si>
  <si>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</si>
  <si>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</si>
  <si>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</si>
  <si>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</si>
  <si>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</si>
  <si>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</si>
  <si>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</si>
  <si>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</si>
  <si>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</si>
  <si>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</si>
  <si>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</si>
  <si>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</si>
  <si>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</si>
  <si>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</si>
  <si>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</si>
  <si>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</si>
  <si>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</si>
  <si>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</si>
  <si>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</si>
  <si>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</si>
  <si>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</si>
  <si>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</si>
  <si>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</si>
  <si>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</si>
  <si>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</si>
  <si>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</si>
  <si>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</si>
  <si>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</si>
  <si>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</si>
  <si>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</si>
  <si>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</si>
  <si>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</si>
  <si>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</si>
  <si>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</si>
  <si>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</si>
  <si>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</si>
  <si>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r>
      <t>・経営の健全性については、①経常収支比率（％）から⑥給水原価（円）までの各指標について、類似団体平均値と同等もしくは同等以上の値となっており、健全な経営を維持しているものと判断する。
・一方、経営の効率性については、⑦施設利用率（％）が類似団体平均値を下回っているが、今後の施設更新では、平成28年度に策定した「水道施設更新マスタープラン」に基づき、施設規模の適正化を進め、効率的な経営に努める。
・なお、⑧有収率（％）は、類似団体平均値を下回っており、この原因として収益を得ない施設洗浄作業に要する水量の影響等が考えられるが、数値は</t>
    </r>
    <r>
      <rPr>
        <sz val="11"/>
        <color theme="1"/>
        <rFont val="ＭＳ ゴシック"/>
        <family val="3"/>
        <charset val="128"/>
      </rPr>
      <t>100%であるため、特段問題はないと考える。</t>
    </r>
  </si>
  <si>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</si>
  <si>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</si>
  <si>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</si>
  <si>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</si>
  <si>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</si>
  <si>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</si>
  <si>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</si>
  <si>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</si>
  <si>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</si>
  <si>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</si>
  <si>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</si>
  <si>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</si>
  <si>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</si>
  <si>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</si>
  <si>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</si>
  <si>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</si>
  <si>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</si>
  <si>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</si>
  <si>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</si>
  <si>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</si>
  <si>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</si>
  <si>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</si>
  <si>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</si>
  <si>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</si>
  <si>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</si>
  <si>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</si>
  <si>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</si>
  <si>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</si>
  <si>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</si>
  <si>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</si>
  <si>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</si>
  <si>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</si>
  <si>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</si>
  <si>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</si>
  <si>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</si>
  <si>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</si>
  <si>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</si>
  <si>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</si>
  <si>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</si>
  <si>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</si>
  <si>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</si>
  <si>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</si>
  <si>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</si>
  <si>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</si>
  <si>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</si>
  <si>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</si>
  <si>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</si>
  <si>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</si>
  <si>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静岡県</t>
  </si>
  <si>
    <t>-</t>
  </si>
  <si>
    <t>法適用</t>
  </si>
  <si>
    <t>水道事業</t>
  </si>
  <si>
    <t>用水供給事業</t>
  </si>
  <si>
    <t>B</t>
  </si>
  <si>
    <t>自治体職員</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</si>
  <si>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</si>
  <si>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</si>
  <si>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</si>
  <si>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</si>
  <si>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</si>
  <si>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</si>
  <si>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</si>
  <si>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</si>
  <si>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</si>
  <si>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・現状では経営の健全性を確保しているが、今後は、人口減少の進展や市町の自己水源への転換等による給水収益の減少や施設の更新等による費用の増加が見込まれる。
・このため、平成28年度に将来の水需要に見合った適正な施設規模への更新を目的とした基本計画である「水道施設更新マスタープラン」を策定し、このマスタープランに基づき「経営戦略」を平成29年度に策定した。
・今後は、経営環境の変化を踏まえ令和3年度に見直しを行った「経営戦略」に基づき、各水道の状況に応じた適正な施設規模での更新や、より一層の経営改善に取り組むとともに、引き続き健全経営に努めていく。</t>
  </si>
  <si>
    <r>
      <t>・②管路経年化率（％）は、類似団体平均値と比較して法定耐用年数40年を超過した管路が</t>
    </r>
    <r>
      <rPr>
        <sz val="11"/>
        <color theme="1"/>
        <rFont val="ＭＳ ゴシック"/>
        <family val="3"/>
        <charset val="128"/>
      </rPr>
      <t>少ない。耐用年数を超過した管路への対応として、本県では、管路管体調査により健全度を把握し、計画的に管路の延命化を図っている一方、更新が必要な区間については、計画的かつ効率的に管路更新を進めている。
・③管路更新率（％）については、類似団体平均値を下回った。将来の更新需要に備え、現在の経営状況を維持しつつ、引き続き計画的な施設更新を進めていく。令和2年度については、榛南水道及び遠州水道で複数年にわたる送水管布設替工事が完成したことから、例年を大きく上回った。</t>
    </r>
    <rPh sb="42" eb="43">
      <t>スク</t>
    </rPh>
    <rPh sb="165" eb="166">
      <t>シタ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</si>
</sst>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20"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9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4" fillId="0" borderId="3" xfId="0" applyFont="1" applyBorder="1" applyAlignment="1">
      <alignment horizontal="left" vertical="center"/>
    </xf>
    <xf numFmtId="0" fontId="14" fillId="0" borderId="7" xfId="0" applyFont="1" applyBorder="1" applyAlignment="1">
      <alignment horizontal="left" vertical="center"/>
    </xf>
    <xf numFmtId="0" fontId="14" fillId="0" borderId="10" xfId="0" applyFont="1" applyBorder="1" applyAlignment="1">
      <alignment horizontal="left" vertical="center"/>
    </xf>
    <xf numFmtId="0" fontId="14" fillId="0" borderId="4" xfId="0" applyFont="1" applyBorder="1" applyAlignment="1">
      <alignment horizontal="left" vertical="center"/>
    </xf>
    <xf numFmtId="0" fontId="14" fillId="0" borderId="0" xfId="0" applyFont="1" applyAlignment="1">
      <alignment horizontal="left" vertical="center"/>
    </xf>
    <xf numFmtId="0" fontId="14" fillId="0" borderId="11"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1.07</c:v>
                </c:pt>
                <c:pt idx="1">
                  <c:v>0.8</c:v>
                </c:pt>
                <c:pt idx="2">
                  <c:v>0.78</c:v>
                </c:pt>
                <c:pt idx="3">
                  <c:v>0.55000000000000004</c:v>
                </c:pt>
                <c:pt idx="4">
                  <c:v>0.15</c:v>
                </c:pt>
              </c:numCache>
            </c:numRef>
          </c:val>
          <c:extLst>
            <c:ext xmlns:c16="http://schemas.microsoft.com/office/drawing/2014/chart" uri="{C3380CC4-5D6E-409C-BE32-E72D297353CC}">
              <c16:uniqueId val="{00000000-1E6F-41E7-B42A-1D9C5F315B3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1E6F-41E7-B42A-1D9C5F315B3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51.13</c:v>
                </c:pt>
                <c:pt idx="1">
                  <c:v>51.09</c:v>
                </c:pt>
                <c:pt idx="2">
                  <c:v>49.73</c:v>
                </c:pt>
                <c:pt idx="3">
                  <c:v>49.53</c:v>
                </c:pt>
                <c:pt idx="4">
                  <c:v>49.48</c:v>
                </c:pt>
              </c:numCache>
            </c:numRef>
          </c:val>
          <c:extLst>
            <c:ext xmlns:c16="http://schemas.microsoft.com/office/drawing/2014/chart" uri="{C3380CC4-5D6E-409C-BE32-E72D297353CC}">
              <c16:uniqueId val="{00000000-6216-4E8F-B394-89DD73CA2EF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6216-4E8F-B394-89DD73CA2EF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98.57</c:v>
                </c:pt>
                <c:pt idx="1">
                  <c:v>98.74</c:v>
                </c:pt>
                <c:pt idx="2">
                  <c:v>99.33</c:v>
                </c:pt>
                <c:pt idx="3">
                  <c:v>99.46</c:v>
                </c:pt>
                <c:pt idx="4">
                  <c:v>100</c:v>
                </c:pt>
              </c:numCache>
            </c:numRef>
          </c:val>
          <c:extLst>
            <c:ext xmlns:c16="http://schemas.microsoft.com/office/drawing/2014/chart" uri="{C3380CC4-5D6E-409C-BE32-E72D297353CC}">
              <c16:uniqueId val="{00000000-BC1F-4DD3-847B-610FF2DA08F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BC1F-4DD3-847B-610FF2DA08F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119.18</c:v>
                </c:pt>
                <c:pt idx="1">
                  <c:v>119.37</c:v>
                </c:pt>
                <c:pt idx="2">
                  <c:v>109.96</c:v>
                </c:pt>
                <c:pt idx="3">
                  <c:v>113.3</c:v>
                </c:pt>
                <c:pt idx="4">
                  <c:v>109.84</c:v>
                </c:pt>
              </c:numCache>
            </c:numRef>
          </c:val>
          <c:extLst>
            <c:ext xmlns:c16="http://schemas.microsoft.com/office/drawing/2014/chart" uri="{C3380CC4-5D6E-409C-BE32-E72D297353CC}">
              <c16:uniqueId val="{00000000-E3B9-45D6-8FB5-D5A4E51F302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E3B9-45D6-8FB5-D5A4E51F302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54.07</c:v>
                </c:pt>
                <c:pt idx="1">
                  <c:v>55.73</c:v>
                </c:pt>
                <c:pt idx="2">
                  <c:v>56.63</c:v>
                </c:pt>
                <c:pt idx="3">
                  <c:v>58.19</c:v>
                </c:pt>
                <c:pt idx="4">
                  <c:v>59.19</c:v>
                </c:pt>
              </c:numCache>
            </c:numRef>
          </c:val>
          <c:extLst>
            <c:ext xmlns:c16="http://schemas.microsoft.com/office/drawing/2014/chart" uri="{C3380CC4-5D6E-409C-BE32-E72D297353CC}">
              <c16:uniqueId val="{00000000-86D7-4A8B-8592-36B2CAD1809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86D7-4A8B-8592-36B2CAD1809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36.159999999999997</c:v>
                </c:pt>
                <c:pt idx="1">
                  <c:v>36.58</c:v>
                </c:pt>
                <c:pt idx="2">
                  <c:v>36.67</c:v>
                </c:pt>
                <c:pt idx="3">
                  <c:v>36.47</c:v>
                </c:pt>
                <c:pt idx="4">
                  <c:v>36.61</c:v>
                </c:pt>
              </c:numCache>
            </c:numRef>
          </c:val>
          <c:extLst>
            <c:ext xmlns:c16="http://schemas.microsoft.com/office/drawing/2014/chart" uri="{C3380CC4-5D6E-409C-BE32-E72D297353CC}">
              <c16:uniqueId val="{00000000-1870-46A1-8A82-1A8FD93EF18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1870-46A1-8A82-1A8FD93EF18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07-4A81-BA06-A7EEE545B3C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A707-4A81-BA06-A7EEE545B3C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450.38</c:v>
                </c:pt>
                <c:pt idx="1">
                  <c:v>501.38</c:v>
                </c:pt>
                <c:pt idx="2">
                  <c:v>425.16</c:v>
                </c:pt>
                <c:pt idx="3">
                  <c:v>359.47</c:v>
                </c:pt>
                <c:pt idx="4">
                  <c:v>378.39</c:v>
                </c:pt>
              </c:numCache>
            </c:numRef>
          </c:val>
          <c:extLst>
            <c:ext xmlns:c16="http://schemas.microsoft.com/office/drawing/2014/chart" uri="{C3380CC4-5D6E-409C-BE32-E72D297353CC}">
              <c16:uniqueId val="{00000000-2F65-45CF-95EC-2FA42FCE40D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2F65-45CF-95EC-2FA42FCE40D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215.78</c:v>
                </c:pt>
                <c:pt idx="1">
                  <c:v>204.7</c:v>
                </c:pt>
                <c:pt idx="2">
                  <c:v>192.2</c:v>
                </c:pt>
                <c:pt idx="3">
                  <c:v>178.93</c:v>
                </c:pt>
                <c:pt idx="4">
                  <c:v>165.67</c:v>
                </c:pt>
              </c:numCache>
            </c:numRef>
          </c:val>
          <c:extLst>
            <c:ext xmlns:c16="http://schemas.microsoft.com/office/drawing/2014/chart" uri="{C3380CC4-5D6E-409C-BE32-E72D297353CC}">
              <c16:uniqueId val="{00000000-1FC9-43DD-B6C7-0AD8B63E541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1FC9-43DD-B6C7-0AD8B63E541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118.46</c:v>
                </c:pt>
                <c:pt idx="1">
                  <c:v>118.75</c:v>
                </c:pt>
                <c:pt idx="2">
                  <c:v>108.48</c:v>
                </c:pt>
                <c:pt idx="3">
                  <c:v>111.18</c:v>
                </c:pt>
                <c:pt idx="4">
                  <c:v>107.15</c:v>
                </c:pt>
              </c:numCache>
            </c:numRef>
          </c:val>
          <c:extLst>
            <c:ext xmlns:c16="http://schemas.microsoft.com/office/drawing/2014/chart" uri="{C3380CC4-5D6E-409C-BE32-E72D297353CC}">
              <c16:uniqueId val="{00000000-3E84-4FC8-9C46-1E4698A8F3C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3E84-4FC8-9C46-1E4698A8F3C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64.37</c:v>
                </c:pt>
                <c:pt idx="1">
                  <c:v>64.14</c:v>
                </c:pt>
                <c:pt idx="2">
                  <c:v>71.37</c:v>
                </c:pt>
                <c:pt idx="3">
                  <c:v>69.69</c:v>
                </c:pt>
                <c:pt idx="4">
                  <c:v>72.05</c:v>
                </c:pt>
              </c:numCache>
            </c:numRef>
          </c:val>
          <c:extLst>
            <c:ext xmlns:c16="http://schemas.microsoft.com/office/drawing/2014/chart" uri="{C3380CC4-5D6E-409C-BE32-E72D297353CC}">
              <c16:uniqueId val="{00000000-119D-415D-9C0D-D7FBBBF20CC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119D-415D-9C0D-D7FBBBF20CC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43145"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96070"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548995"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43145"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96070"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548995"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2235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94120" y="10677525"/>
          <a:ext cx="52235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2098020" y="10677525"/>
          <a:ext cx="52235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77615"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【107.62】</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130540"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【11.00】</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483465"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【318.90】</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836390"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【204.34】</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836390" y="67341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【100.31】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483465" y="6743700"/>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【61.54】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130540" y="67341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【77.75】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77615" y="67341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【106.29】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38395" y="108489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【60.80】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759440" y="108489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【38.24】</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546195" y="108489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【0.34】</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5" zoomScaleNormal="55" workbookViewId="0">
      <selection activeCell="B2" sqref="B2:BZ4"/>
    </sheetView>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2</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静岡県</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9</v>
      </c>
      <c r="C7" s="33"/>
      <c r="D7" s="33"/>
      <c r="E7" s="33"/>
      <c r="F7" s="33"/>
      <c r="G7" s="33"/>
      <c r="H7" s="33"/>
      <c r="I7" s="32" t="s">
        <v>14</v>
      </c>
      <c r="J7" s="33"/>
      <c r="K7" s="33"/>
      <c r="L7" s="33"/>
      <c r="M7" s="33"/>
      <c r="N7" s="33"/>
      <c r="O7" s="34"/>
      <c r="P7" s="35" t="s">
        <v>5</v>
      </c>
      <c r="Q7" s="35"/>
      <c r="R7" s="35"/>
      <c r="S7" s="35"/>
      <c r="T7" s="35"/>
      <c r="U7" s="35"/>
      <c r="V7" s="35"/>
      <c r="W7" s="35" t="s">
        <v>16</v>
      </c>
      <c r="X7" s="35"/>
      <c r="Y7" s="35"/>
      <c r="Z7" s="35"/>
      <c r="AA7" s="35"/>
      <c r="AB7" s="35"/>
      <c r="AC7" s="35"/>
      <c r="AD7" s="35" t="s">
        <v>8</v>
      </c>
      <c r="AE7" s="35"/>
      <c r="AF7" s="35"/>
      <c r="AG7" s="35"/>
      <c r="AH7" s="35"/>
      <c r="AI7" s="35"/>
      <c r="AJ7" s="35"/>
      <c r="AK7" s="2"/>
      <c r="AL7" s="35" t="s">
        <v>4</v>
      </c>
      <c r="AM7" s="35"/>
      <c r="AN7" s="35"/>
      <c r="AO7" s="35"/>
      <c r="AP7" s="35"/>
      <c r="AQ7" s="35"/>
      <c r="AR7" s="35"/>
      <c r="AS7" s="35"/>
      <c r="AT7" s="32" t="s">
        <v>10</v>
      </c>
      <c r="AU7" s="33"/>
      <c r="AV7" s="33"/>
      <c r="AW7" s="33"/>
      <c r="AX7" s="33"/>
      <c r="AY7" s="33"/>
      <c r="AZ7" s="33"/>
      <c r="BA7" s="33"/>
      <c r="BB7" s="35" t="s">
        <v>17</v>
      </c>
      <c r="BC7" s="35"/>
      <c r="BD7" s="35"/>
      <c r="BE7" s="35"/>
      <c r="BF7" s="35"/>
      <c r="BG7" s="35"/>
      <c r="BH7" s="35"/>
      <c r="BI7" s="35"/>
      <c r="BJ7" s="3"/>
      <c r="BK7" s="3"/>
      <c r="BL7" s="36" t="s">
        <v>18</v>
      </c>
      <c r="BM7" s="37"/>
      <c r="BN7" s="37"/>
      <c r="BO7" s="37"/>
      <c r="BP7" s="37"/>
      <c r="BQ7" s="37"/>
      <c r="BR7" s="37"/>
      <c r="BS7" s="37"/>
      <c r="BT7" s="37"/>
      <c r="BU7" s="37"/>
      <c r="BV7" s="37"/>
      <c r="BW7" s="37"/>
      <c r="BX7" s="37"/>
      <c r="BY7" s="38"/>
    </row>
    <row r="8" spans="1:78" ht="18.75" customHeight="1" x14ac:dyDescent="0.2">
      <c r="A8" s="2"/>
      <c r="B8" s="39" t="str">
        <f>データ!$I$6</f>
        <v>法適用</v>
      </c>
      <c r="C8" s="40"/>
      <c r="D8" s="40"/>
      <c r="E8" s="40"/>
      <c r="F8" s="40"/>
      <c r="G8" s="40"/>
      <c r="H8" s="40"/>
      <c r="I8" s="39" t="str">
        <f>データ!$J$6</f>
        <v>水道事業</v>
      </c>
      <c r="J8" s="40"/>
      <c r="K8" s="40"/>
      <c r="L8" s="40"/>
      <c r="M8" s="40"/>
      <c r="N8" s="40"/>
      <c r="O8" s="41"/>
      <c r="P8" s="42" t="str">
        <f>データ!$K$6</f>
        <v>用水供給事業</v>
      </c>
      <c r="Q8" s="42"/>
      <c r="R8" s="42"/>
      <c r="S8" s="42"/>
      <c r="T8" s="42"/>
      <c r="U8" s="42"/>
      <c r="V8" s="42"/>
      <c r="W8" s="42" t="str">
        <f>データ!$L$6</f>
        <v>B</v>
      </c>
      <c r="X8" s="42"/>
      <c r="Y8" s="42"/>
      <c r="Z8" s="42"/>
      <c r="AA8" s="42"/>
      <c r="AB8" s="42"/>
      <c r="AC8" s="42"/>
      <c r="AD8" s="42" t="str">
        <f>データ!$M$6</f>
        <v>自治体職員</v>
      </c>
      <c r="AE8" s="42"/>
      <c r="AF8" s="42"/>
      <c r="AG8" s="42"/>
      <c r="AH8" s="42"/>
      <c r="AI8" s="42"/>
      <c r="AJ8" s="42"/>
      <c r="AK8" s="2"/>
      <c r="AL8" s="43">
        <f>データ!$R$6</f>
        <v>3575704</v>
      </c>
      <c r="AM8" s="43"/>
      <c r="AN8" s="43"/>
      <c r="AO8" s="43"/>
      <c r="AP8" s="43"/>
      <c r="AQ8" s="43"/>
      <c r="AR8" s="43"/>
      <c r="AS8" s="43"/>
      <c r="AT8" s="44">
        <f>データ!$S$6</f>
        <v>7777.01</v>
      </c>
      <c r="AU8" s="45"/>
      <c r="AV8" s="45"/>
      <c r="AW8" s="45"/>
      <c r="AX8" s="45"/>
      <c r="AY8" s="45"/>
      <c r="AZ8" s="45"/>
      <c r="BA8" s="45"/>
      <c r="BB8" s="46">
        <f>データ!$T$6</f>
        <v>459.78</v>
      </c>
      <c r="BC8" s="46"/>
      <c r="BD8" s="46"/>
      <c r="BE8" s="46"/>
      <c r="BF8" s="46"/>
      <c r="BG8" s="46"/>
      <c r="BH8" s="46"/>
      <c r="BI8" s="46"/>
      <c r="BJ8" s="3"/>
      <c r="BK8" s="3"/>
      <c r="BL8" s="47" t="s">
        <v>15</v>
      </c>
      <c r="BM8" s="48"/>
      <c r="BN8" s="49" t="s">
        <v>20</v>
      </c>
      <c r="BO8" s="49"/>
      <c r="BP8" s="49"/>
      <c r="BQ8" s="49"/>
      <c r="BR8" s="49"/>
      <c r="BS8" s="49"/>
      <c r="BT8" s="49"/>
      <c r="BU8" s="49"/>
      <c r="BV8" s="49"/>
      <c r="BW8" s="49"/>
      <c r="BX8" s="49"/>
      <c r="BY8" s="50"/>
    </row>
    <row r="9" spans="1:78" ht="18.75" customHeight="1" x14ac:dyDescent="0.2">
      <c r="A9" s="2"/>
      <c r="B9" s="32" t="s">
        <v>21</v>
      </c>
      <c r="C9" s="33"/>
      <c r="D9" s="33"/>
      <c r="E9" s="33"/>
      <c r="F9" s="33"/>
      <c r="G9" s="33"/>
      <c r="H9" s="33"/>
      <c r="I9" s="32" t="s">
        <v>23</v>
      </c>
      <c r="J9" s="33"/>
      <c r="K9" s="33"/>
      <c r="L9" s="33"/>
      <c r="M9" s="33"/>
      <c r="N9" s="33"/>
      <c r="O9" s="34"/>
      <c r="P9" s="35" t="s">
        <v>24</v>
      </c>
      <c r="Q9" s="35"/>
      <c r="R9" s="35"/>
      <c r="S9" s="35"/>
      <c r="T9" s="35"/>
      <c r="U9" s="35"/>
      <c r="V9" s="35"/>
      <c r="W9" s="35" t="s">
        <v>22</v>
      </c>
      <c r="X9" s="35"/>
      <c r="Y9" s="35"/>
      <c r="Z9" s="35"/>
      <c r="AA9" s="35"/>
      <c r="AB9" s="35"/>
      <c r="AC9" s="35"/>
      <c r="AD9" s="2"/>
      <c r="AE9" s="2"/>
      <c r="AF9" s="2"/>
      <c r="AG9" s="2"/>
      <c r="AH9" s="2"/>
      <c r="AI9" s="2"/>
      <c r="AJ9" s="2"/>
      <c r="AK9" s="2"/>
      <c r="AL9" s="35" t="s">
        <v>27</v>
      </c>
      <c r="AM9" s="35"/>
      <c r="AN9" s="35"/>
      <c r="AO9" s="35"/>
      <c r="AP9" s="35"/>
      <c r="AQ9" s="35"/>
      <c r="AR9" s="35"/>
      <c r="AS9" s="35"/>
      <c r="AT9" s="32" t="s">
        <v>29</v>
      </c>
      <c r="AU9" s="33"/>
      <c r="AV9" s="33"/>
      <c r="AW9" s="33"/>
      <c r="AX9" s="33"/>
      <c r="AY9" s="33"/>
      <c r="AZ9" s="33"/>
      <c r="BA9" s="33"/>
      <c r="BB9" s="35" t="s">
        <v>3</v>
      </c>
      <c r="BC9" s="35"/>
      <c r="BD9" s="35"/>
      <c r="BE9" s="35"/>
      <c r="BF9" s="35"/>
      <c r="BG9" s="35"/>
      <c r="BH9" s="35"/>
      <c r="BI9" s="35"/>
      <c r="BJ9" s="3"/>
      <c r="BK9" s="3"/>
      <c r="BL9" s="51" t="s">
        <v>31</v>
      </c>
      <c r="BM9" s="52"/>
      <c r="BN9" s="53" t="s">
        <v>32</v>
      </c>
      <c r="BO9" s="53"/>
      <c r="BP9" s="53"/>
      <c r="BQ9" s="53"/>
      <c r="BR9" s="53"/>
      <c r="BS9" s="53"/>
      <c r="BT9" s="53"/>
      <c r="BU9" s="53"/>
      <c r="BV9" s="53"/>
      <c r="BW9" s="53"/>
      <c r="BX9" s="53"/>
      <c r="BY9" s="54"/>
    </row>
    <row r="10" spans="1:78" ht="18.75" customHeight="1" x14ac:dyDescent="0.2">
      <c r="A10" s="2"/>
      <c r="B10" s="44" t="str">
        <f>データ!$N$6</f>
        <v>-</v>
      </c>
      <c r="C10" s="45"/>
      <c r="D10" s="45"/>
      <c r="E10" s="45"/>
      <c r="F10" s="45"/>
      <c r="G10" s="45"/>
      <c r="H10" s="45"/>
      <c r="I10" s="44">
        <f>データ!$O$6</f>
        <v>82.52</v>
      </c>
      <c r="J10" s="45"/>
      <c r="K10" s="45"/>
      <c r="L10" s="45"/>
      <c r="M10" s="45"/>
      <c r="N10" s="45"/>
      <c r="O10" s="55"/>
      <c r="P10" s="46">
        <f>データ!$P$6</f>
        <v>98.12</v>
      </c>
      <c r="Q10" s="46"/>
      <c r="R10" s="46"/>
      <c r="S10" s="46"/>
      <c r="T10" s="46"/>
      <c r="U10" s="46"/>
      <c r="V10" s="46"/>
      <c r="W10" s="43">
        <f>データ!$Q$6</f>
        <v>0</v>
      </c>
      <c r="X10" s="43"/>
      <c r="Y10" s="43"/>
      <c r="Z10" s="43"/>
      <c r="AA10" s="43"/>
      <c r="AB10" s="43"/>
      <c r="AC10" s="43"/>
      <c r="AD10" s="2"/>
      <c r="AE10" s="2"/>
      <c r="AF10" s="2"/>
      <c r="AG10" s="2"/>
      <c r="AH10" s="2"/>
      <c r="AI10" s="2"/>
      <c r="AJ10" s="2"/>
      <c r="AK10" s="2"/>
      <c r="AL10" s="43">
        <f>データ!$U$6</f>
        <v>1305815</v>
      </c>
      <c r="AM10" s="43"/>
      <c r="AN10" s="43"/>
      <c r="AO10" s="43"/>
      <c r="AP10" s="43"/>
      <c r="AQ10" s="43"/>
      <c r="AR10" s="43"/>
      <c r="AS10" s="43"/>
      <c r="AT10" s="44">
        <f>データ!$V$6</f>
        <v>1341.6</v>
      </c>
      <c r="AU10" s="45"/>
      <c r="AV10" s="45"/>
      <c r="AW10" s="45"/>
      <c r="AX10" s="45"/>
      <c r="AY10" s="45"/>
      <c r="AZ10" s="45"/>
      <c r="BA10" s="45"/>
      <c r="BB10" s="46">
        <f>データ!$W$6</f>
        <v>973.33</v>
      </c>
      <c r="BC10" s="46"/>
      <c r="BD10" s="46"/>
      <c r="BE10" s="46"/>
      <c r="BF10" s="46"/>
      <c r="BG10" s="46"/>
      <c r="BH10" s="46"/>
      <c r="BI10" s="46"/>
      <c r="BJ10" s="2"/>
      <c r="BK10" s="2"/>
      <c r="BL10" s="56" t="s">
        <v>34</v>
      </c>
      <c r="BM10" s="57"/>
      <c r="BN10" s="58" t="s">
        <v>36</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38</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39</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41</v>
      </c>
      <c r="BM14" s="70"/>
      <c r="BN14" s="70"/>
      <c r="BO14" s="70"/>
      <c r="BP14" s="70"/>
      <c r="BQ14" s="70"/>
      <c r="BR14" s="70"/>
      <c r="BS14" s="70"/>
      <c r="BT14" s="70"/>
      <c r="BU14" s="70"/>
      <c r="BV14" s="70"/>
      <c r="BW14" s="70"/>
      <c r="BX14" s="70"/>
      <c r="BY14" s="70"/>
      <c r="BZ14" s="71"/>
    </row>
    <row r="15" spans="1:78" ht="13.5" customHeight="1" x14ac:dyDescent="0.2">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81" t="s">
        <v>44</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75" t="s">
        <v>42</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81" t="s">
        <v>110</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81"/>
      <c r="BM58" s="82"/>
      <c r="BN58" s="82"/>
      <c r="BO58" s="82"/>
      <c r="BP58" s="82"/>
      <c r="BQ58" s="82"/>
      <c r="BR58" s="82"/>
      <c r="BS58" s="82"/>
      <c r="BT58" s="82"/>
      <c r="BU58" s="82"/>
      <c r="BV58" s="82"/>
      <c r="BW58" s="82"/>
      <c r="BX58" s="82"/>
      <c r="BY58" s="82"/>
      <c r="BZ58" s="83"/>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81"/>
      <c r="BM59" s="82"/>
      <c r="BN59" s="82"/>
      <c r="BO59" s="82"/>
      <c r="BP59" s="82"/>
      <c r="BQ59" s="82"/>
      <c r="BR59" s="82"/>
      <c r="BS59" s="82"/>
      <c r="BT59" s="82"/>
      <c r="BU59" s="82"/>
      <c r="BV59" s="82"/>
      <c r="BW59" s="82"/>
      <c r="BX59" s="82"/>
      <c r="BY59" s="82"/>
      <c r="BZ59" s="83"/>
    </row>
    <row r="60" spans="1:78" ht="13.5" customHeight="1" x14ac:dyDescent="0.2">
      <c r="A60" s="2"/>
      <c r="B60" s="66" t="s">
        <v>11</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81"/>
      <c r="BM60" s="82"/>
      <c r="BN60" s="82"/>
      <c r="BO60" s="82"/>
      <c r="BP60" s="82"/>
      <c r="BQ60" s="82"/>
      <c r="BR60" s="82"/>
      <c r="BS60" s="82"/>
      <c r="BT60" s="82"/>
      <c r="BU60" s="82"/>
      <c r="BV60" s="82"/>
      <c r="BW60" s="82"/>
      <c r="BX60" s="82"/>
      <c r="BY60" s="82"/>
      <c r="BZ60" s="83"/>
    </row>
    <row r="61" spans="1:78" ht="13.5" customHeight="1" x14ac:dyDescent="0.2">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75" t="s">
        <v>12</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81" t="s">
        <v>109</v>
      </c>
      <c r="BM66" s="82"/>
      <c r="BN66" s="82"/>
      <c r="BO66" s="82"/>
      <c r="BP66" s="82"/>
      <c r="BQ66" s="82"/>
      <c r="BR66" s="82"/>
      <c r="BS66" s="82"/>
      <c r="BT66" s="82"/>
      <c r="BU66" s="82"/>
      <c r="BV66" s="82"/>
      <c r="BW66" s="82"/>
      <c r="BX66" s="82"/>
      <c r="BY66" s="82"/>
      <c r="BZ66" s="8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81"/>
      <c r="BM67" s="82"/>
      <c r="BN67" s="82"/>
      <c r="BO67" s="82"/>
      <c r="BP67" s="82"/>
      <c r="BQ67" s="82"/>
      <c r="BR67" s="82"/>
      <c r="BS67" s="82"/>
      <c r="BT67" s="82"/>
      <c r="BU67" s="82"/>
      <c r="BV67" s="82"/>
      <c r="BW67" s="82"/>
      <c r="BX67" s="82"/>
      <c r="BY67" s="82"/>
      <c r="BZ67" s="8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81"/>
      <c r="BM68" s="82"/>
      <c r="BN68" s="82"/>
      <c r="BO68" s="82"/>
      <c r="BP68" s="82"/>
      <c r="BQ68" s="82"/>
      <c r="BR68" s="82"/>
      <c r="BS68" s="82"/>
      <c r="BT68" s="82"/>
      <c r="BU68" s="82"/>
      <c r="BV68" s="82"/>
      <c r="BW68" s="82"/>
      <c r="BX68" s="82"/>
      <c r="BY68" s="82"/>
      <c r="BZ68" s="8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81"/>
      <c r="BM69" s="82"/>
      <c r="BN69" s="82"/>
      <c r="BO69" s="82"/>
      <c r="BP69" s="82"/>
      <c r="BQ69" s="82"/>
      <c r="BR69" s="82"/>
      <c r="BS69" s="82"/>
      <c r="BT69" s="82"/>
      <c r="BU69" s="82"/>
      <c r="BV69" s="82"/>
      <c r="BW69" s="82"/>
      <c r="BX69" s="82"/>
      <c r="BY69" s="82"/>
      <c r="BZ69" s="8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81"/>
      <c r="BM70" s="82"/>
      <c r="BN70" s="82"/>
      <c r="BO70" s="82"/>
      <c r="BP70" s="82"/>
      <c r="BQ70" s="82"/>
      <c r="BR70" s="82"/>
      <c r="BS70" s="82"/>
      <c r="BT70" s="82"/>
      <c r="BU70" s="82"/>
      <c r="BV70" s="82"/>
      <c r="BW70" s="82"/>
      <c r="BX70" s="82"/>
      <c r="BY70" s="82"/>
      <c r="BZ70" s="8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81"/>
      <c r="BM71" s="82"/>
      <c r="BN71" s="82"/>
      <c r="BO71" s="82"/>
      <c r="BP71" s="82"/>
      <c r="BQ71" s="82"/>
      <c r="BR71" s="82"/>
      <c r="BS71" s="82"/>
      <c r="BT71" s="82"/>
      <c r="BU71" s="82"/>
      <c r="BV71" s="82"/>
      <c r="BW71" s="82"/>
      <c r="BX71" s="82"/>
      <c r="BY71" s="82"/>
      <c r="BZ71" s="8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81"/>
      <c r="BM72" s="82"/>
      <c r="BN72" s="82"/>
      <c r="BO72" s="82"/>
      <c r="BP72" s="82"/>
      <c r="BQ72" s="82"/>
      <c r="BR72" s="82"/>
      <c r="BS72" s="82"/>
      <c r="BT72" s="82"/>
      <c r="BU72" s="82"/>
      <c r="BV72" s="82"/>
      <c r="BW72" s="82"/>
      <c r="BX72" s="82"/>
      <c r="BY72" s="82"/>
      <c r="BZ72" s="8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81"/>
      <c r="BM73" s="82"/>
      <c r="BN73" s="82"/>
      <c r="BO73" s="82"/>
      <c r="BP73" s="82"/>
      <c r="BQ73" s="82"/>
      <c r="BR73" s="82"/>
      <c r="BS73" s="82"/>
      <c r="BT73" s="82"/>
      <c r="BU73" s="82"/>
      <c r="BV73" s="82"/>
      <c r="BW73" s="82"/>
      <c r="BX73" s="82"/>
      <c r="BY73" s="82"/>
      <c r="BZ73" s="8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81"/>
      <c r="BM74" s="82"/>
      <c r="BN74" s="82"/>
      <c r="BO74" s="82"/>
      <c r="BP74" s="82"/>
      <c r="BQ74" s="82"/>
      <c r="BR74" s="82"/>
      <c r="BS74" s="82"/>
      <c r="BT74" s="82"/>
      <c r="BU74" s="82"/>
      <c r="BV74" s="82"/>
      <c r="BW74" s="82"/>
      <c r="BX74" s="82"/>
      <c r="BY74" s="82"/>
      <c r="BZ74" s="8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81"/>
      <c r="BM75" s="82"/>
      <c r="BN75" s="82"/>
      <c r="BO75" s="82"/>
      <c r="BP75" s="82"/>
      <c r="BQ75" s="82"/>
      <c r="BR75" s="82"/>
      <c r="BS75" s="82"/>
      <c r="BT75" s="82"/>
      <c r="BU75" s="82"/>
      <c r="BV75" s="82"/>
      <c r="BW75" s="82"/>
      <c r="BX75" s="82"/>
      <c r="BY75" s="82"/>
      <c r="BZ75" s="8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81"/>
      <c r="BM76" s="82"/>
      <c r="BN76" s="82"/>
      <c r="BO76" s="82"/>
      <c r="BP76" s="82"/>
      <c r="BQ76" s="82"/>
      <c r="BR76" s="82"/>
      <c r="BS76" s="82"/>
      <c r="BT76" s="82"/>
      <c r="BU76" s="82"/>
      <c r="BV76" s="82"/>
      <c r="BW76" s="82"/>
      <c r="BX76" s="82"/>
      <c r="BY76" s="82"/>
      <c r="BZ76" s="8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81"/>
      <c r="BM77" s="82"/>
      <c r="BN77" s="82"/>
      <c r="BO77" s="82"/>
      <c r="BP77" s="82"/>
      <c r="BQ77" s="82"/>
      <c r="BR77" s="82"/>
      <c r="BS77" s="82"/>
      <c r="BT77" s="82"/>
      <c r="BU77" s="82"/>
      <c r="BV77" s="82"/>
      <c r="BW77" s="82"/>
      <c r="BX77" s="82"/>
      <c r="BY77" s="82"/>
      <c r="BZ77" s="8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81"/>
      <c r="BM78" s="82"/>
      <c r="BN78" s="82"/>
      <c r="BO78" s="82"/>
      <c r="BP78" s="82"/>
      <c r="BQ78" s="82"/>
      <c r="BR78" s="82"/>
      <c r="BS78" s="82"/>
      <c r="BT78" s="82"/>
      <c r="BU78" s="82"/>
      <c r="BV78" s="82"/>
      <c r="BW78" s="82"/>
      <c r="BX78" s="82"/>
      <c r="BY78" s="82"/>
      <c r="BZ78" s="83"/>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81"/>
      <c r="BM79" s="82"/>
      <c r="BN79" s="82"/>
      <c r="BO79" s="82"/>
      <c r="BP79" s="82"/>
      <c r="BQ79" s="82"/>
      <c r="BR79" s="82"/>
      <c r="BS79" s="82"/>
      <c r="BT79" s="82"/>
      <c r="BU79" s="82"/>
      <c r="BV79" s="82"/>
      <c r="BW79" s="82"/>
      <c r="BX79" s="82"/>
      <c r="BY79" s="82"/>
      <c r="BZ79" s="83"/>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81"/>
      <c r="BM80" s="82"/>
      <c r="BN80" s="82"/>
      <c r="BO80" s="82"/>
      <c r="BP80" s="82"/>
      <c r="BQ80" s="82"/>
      <c r="BR80" s="82"/>
      <c r="BS80" s="82"/>
      <c r="BT80" s="82"/>
      <c r="BU80" s="82"/>
      <c r="BV80" s="82"/>
      <c r="BW80" s="82"/>
      <c r="BX80" s="82"/>
      <c r="BY80" s="82"/>
      <c r="BZ80" s="83"/>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81"/>
      <c r="BM81" s="82"/>
      <c r="BN81" s="82"/>
      <c r="BO81" s="82"/>
      <c r="BP81" s="82"/>
      <c r="BQ81" s="82"/>
      <c r="BR81" s="82"/>
      <c r="BS81" s="82"/>
      <c r="BT81" s="82"/>
      <c r="BU81" s="82"/>
      <c r="BV81" s="82"/>
      <c r="BW81" s="82"/>
      <c r="BX81" s="82"/>
      <c r="BY81" s="82"/>
      <c r="BZ81" s="83"/>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84"/>
      <c r="BM82" s="85"/>
      <c r="BN82" s="85"/>
      <c r="BO82" s="85"/>
      <c r="BP82" s="85"/>
      <c r="BQ82" s="85"/>
      <c r="BR82" s="85"/>
      <c r="BS82" s="85"/>
      <c r="BT82" s="85"/>
      <c r="BU82" s="85"/>
      <c r="BV82" s="85"/>
      <c r="BW82" s="85"/>
      <c r="BX82" s="85"/>
      <c r="BY82" s="85"/>
      <c r="BZ82" s="86"/>
    </row>
    <row r="83" spans="1:78" x14ac:dyDescent="0.2">
      <c r="C83" s="10"/>
    </row>
    <row r="84" spans="1:78" hidden="1" x14ac:dyDescent="0.2">
      <c r="B84" s="6" t="s">
        <v>45</v>
      </c>
      <c r="C84" s="6"/>
      <c r="D84" s="6"/>
      <c r="E84" s="6" t="s">
        <v>46</v>
      </c>
      <c r="F84" s="6" t="s">
        <v>48</v>
      </c>
      <c r="G84" s="6" t="s">
        <v>50</v>
      </c>
      <c r="H84" s="6" t="s">
        <v>43</v>
      </c>
      <c r="I84" s="6" t="s">
        <v>13</v>
      </c>
      <c r="J84" s="6" t="s">
        <v>26</v>
      </c>
      <c r="K84" s="6" t="s">
        <v>51</v>
      </c>
      <c r="L84" s="6" t="s">
        <v>52</v>
      </c>
      <c r="M84" s="6" t="s">
        <v>33</v>
      </c>
      <c r="N84" s="6" t="s">
        <v>54</v>
      </c>
      <c r="O84" s="6" t="s">
        <v>56</v>
      </c>
    </row>
    <row r="85" spans="1:78" hidden="1" x14ac:dyDescent="0.2">
      <c r="B85" s="6"/>
      <c r="C85" s="6"/>
      <c r="D85" s="6"/>
      <c r="E85" s="6" t="str">
        <f>データ!AH6</f>
        <v>【107.62】</v>
      </c>
      <c r="F85" s="6" t="str">
        <f>データ!AS6</f>
        <v>【11.00】</v>
      </c>
      <c r="G85" s="6" t="str">
        <f>データ!BD6</f>
        <v>【318.90】</v>
      </c>
      <c r="H85" s="6" t="str">
        <f>データ!BO6</f>
        <v>【204.34】</v>
      </c>
      <c r="I85" s="6" t="str">
        <f>データ!BZ6</f>
        <v>【106.29】</v>
      </c>
      <c r="J85" s="6" t="str">
        <f>データ!CK6</f>
        <v>【77.75】</v>
      </c>
      <c r="K85" s="6" t="str">
        <f>データ!CV6</f>
        <v>【61.54】</v>
      </c>
      <c r="L85" s="6" t="str">
        <f>データ!DG6</f>
        <v>【100.31】</v>
      </c>
      <c r="M85" s="6" t="str">
        <f>データ!DR6</f>
        <v>【60.80】</v>
      </c>
      <c r="N85" s="6" t="str">
        <f>データ!EC6</f>
        <v>【38.24】</v>
      </c>
      <c r="O85" s="6" t="str">
        <f>データ!EN6</f>
        <v>【0.34】</v>
      </c>
    </row>
  </sheetData>
  <sheetProtection algorithmName="SHA-512" hashValue="gCyPiI8bTL08BapaJyTZHCBjlnprfDGC01TDl+nsltWMwiv+pnJTXlStbwUzUsQthYAHb1So7yH9/k8GVFqSkQ==" saltValue="kZ88dW+fI9qhL00RrDHt+w=="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49</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58</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19</v>
      </c>
      <c r="B3" s="17" t="s">
        <v>53</v>
      </c>
      <c r="C3" s="17" t="s">
        <v>60</v>
      </c>
      <c r="D3" s="17" t="s">
        <v>37</v>
      </c>
      <c r="E3" s="17" t="s">
        <v>7</v>
      </c>
      <c r="F3" s="17" t="s">
        <v>6</v>
      </c>
      <c r="G3" s="17" t="s">
        <v>25</v>
      </c>
      <c r="H3" s="89" t="s">
        <v>30</v>
      </c>
      <c r="I3" s="90"/>
      <c r="J3" s="90"/>
      <c r="K3" s="90"/>
      <c r="L3" s="90"/>
      <c r="M3" s="90"/>
      <c r="N3" s="90"/>
      <c r="O3" s="90"/>
      <c r="P3" s="90"/>
      <c r="Q3" s="90"/>
      <c r="R3" s="90"/>
      <c r="S3" s="90"/>
      <c r="T3" s="90"/>
      <c r="U3" s="90"/>
      <c r="V3" s="90"/>
      <c r="W3" s="91"/>
      <c r="X3" s="87" t="s">
        <v>57</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11</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
      <c r="A4" s="15" t="s">
        <v>61</v>
      </c>
      <c r="B4" s="18"/>
      <c r="C4" s="18"/>
      <c r="D4" s="18"/>
      <c r="E4" s="18"/>
      <c r="F4" s="18"/>
      <c r="G4" s="18"/>
      <c r="H4" s="92"/>
      <c r="I4" s="93"/>
      <c r="J4" s="93"/>
      <c r="K4" s="93"/>
      <c r="L4" s="93"/>
      <c r="M4" s="93"/>
      <c r="N4" s="93"/>
      <c r="O4" s="93"/>
      <c r="P4" s="93"/>
      <c r="Q4" s="93"/>
      <c r="R4" s="93"/>
      <c r="S4" s="93"/>
      <c r="T4" s="93"/>
      <c r="U4" s="93"/>
      <c r="V4" s="93"/>
      <c r="W4" s="94"/>
      <c r="X4" s="88" t="s">
        <v>55</v>
      </c>
      <c r="Y4" s="88"/>
      <c r="Z4" s="88"/>
      <c r="AA4" s="88"/>
      <c r="AB4" s="88"/>
      <c r="AC4" s="88"/>
      <c r="AD4" s="88"/>
      <c r="AE4" s="88"/>
      <c r="AF4" s="88"/>
      <c r="AG4" s="88"/>
      <c r="AH4" s="88"/>
      <c r="AI4" s="88" t="s">
        <v>47</v>
      </c>
      <c r="AJ4" s="88"/>
      <c r="AK4" s="88"/>
      <c r="AL4" s="88"/>
      <c r="AM4" s="88"/>
      <c r="AN4" s="88"/>
      <c r="AO4" s="88"/>
      <c r="AP4" s="88"/>
      <c r="AQ4" s="88"/>
      <c r="AR4" s="88"/>
      <c r="AS4" s="88"/>
      <c r="AT4" s="88" t="s">
        <v>40</v>
      </c>
      <c r="AU4" s="88"/>
      <c r="AV4" s="88"/>
      <c r="AW4" s="88"/>
      <c r="AX4" s="88"/>
      <c r="AY4" s="88"/>
      <c r="AZ4" s="88"/>
      <c r="BA4" s="88"/>
      <c r="BB4" s="88"/>
      <c r="BC4" s="88"/>
      <c r="BD4" s="88"/>
      <c r="BE4" s="88" t="s">
        <v>1</v>
      </c>
      <c r="BF4" s="88"/>
      <c r="BG4" s="88"/>
      <c r="BH4" s="88"/>
      <c r="BI4" s="88"/>
      <c r="BJ4" s="88"/>
      <c r="BK4" s="88"/>
      <c r="BL4" s="88"/>
      <c r="BM4" s="88"/>
      <c r="BN4" s="88"/>
      <c r="BO4" s="88"/>
      <c r="BP4" s="88" t="s">
        <v>35</v>
      </c>
      <c r="BQ4" s="88"/>
      <c r="BR4" s="88"/>
      <c r="BS4" s="88"/>
      <c r="BT4" s="88"/>
      <c r="BU4" s="88"/>
      <c r="BV4" s="88"/>
      <c r="BW4" s="88"/>
      <c r="BX4" s="88"/>
      <c r="BY4" s="88"/>
      <c r="BZ4" s="88"/>
      <c r="CA4" s="88" t="s">
        <v>62</v>
      </c>
      <c r="CB4" s="88"/>
      <c r="CC4" s="88"/>
      <c r="CD4" s="88"/>
      <c r="CE4" s="88"/>
      <c r="CF4" s="88"/>
      <c r="CG4" s="88"/>
      <c r="CH4" s="88"/>
      <c r="CI4" s="88"/>
      <c r="CJ4" s="88"/>
      <c r="CK4" s="88"/>
      <c r="CL4" s="88" t="s">
        <v>64</v>
      </c>
      <c r="CM4" s="88"/>
      <c r="CN4" s="88"/>
      <c r="CO4" s="88"/>
      <c r="CP4" s="88"/>
      <c r="CQ4" s="88"/>
      <c r="CR4" s="88"/>
      <c r="CS4" s="88"/>
      <c r="CT4" s="88"/>
      <c r="CU4" s="88"/>
      <c r="CV4" s="88"/>
      <c r="CW4" s="88" t="s">
        <v>65</v>
      </c>
      <c r="CX4" s="88"/>
      <c r="CY4" s="88"/>
      <c r="CZ4" s="88"/>
      <c r="DA4" s="88"/>
      <c r="DB4" s="88"/>
      <c r="DC4" s="88"/>
      <c r="DD4" s="88"/>
      <c r="DE4" s="88"/>
      <c r="DF4" s="88"/>
      <c r="DG4" s="88"/>
      <c r="DH4" s="88" t="s">
        <v>66</v>
      </c>
      <c r="DI4" s="88"/>
      <c r="DJ4" s="88"/>
      <c r="DK4" s="88"/>
      <c r="DL4" s="88"/>
      <c r="DM4" s="88"/>
      <c r="DN4" s="88"/>
      <c r="DO4" s="88"/>
      <c r="DP4" s="88"/>
      <c r="DQ4" s="88"/>
      <c r="DR4" s="88"/>
      <c r="DS4" s="88" t="s">
        <v>0</v>
      </c>
      <c r="DT4" s="88"/>
      <c r="DU4" s="88"/>
      <c r="DV4" s="88"/>
      <c r="DW4" s="88"/>
      <c r="DX4" s="88"/>
      <c r="DY4" s="88"/>
      <c r="DZ4" s="88"/>
      <c r="EA4" s="88"/>
      <c r="EB4" s="88"/>
      <c r="EC4" s="88"/>
      <c r="ED4" s="88" t="s">
        <v>67</v>
      </c>
      <c r="EE4" s="88"/>
      <c r="EF4" s="88"/>
      <c r="EG4" s="88"/>
      <c r="EH4" s="88"/>
      <c r="EI4" s="88"/>
      <c r="EJ4" s="88"/>
      <c r="EK4" s="88"/>
      <c r="EL4" s="88"/>
      <c r="EM4" s="88"/>
      <c r="EN4" s="88"/>
    </row>
    <row r="5" spans="1:144" x14ac:dyDescent="0.2">
      <c r="A5" s="15" t="s">
        <v>28</v>
      </c>
      <c r="B5" s="19"/>
      <c r="C5" s="19"/>
      <c r="D5" s="19"/>
      <c r="E5" s="19"/>
      <c r="F5" s="19"/>
      <c r="G5" s="19"/>
      <c r="H5" s="24" t="s">
        <v>59</v>
      </c>
      <c r="I5" s="24" t="s">
        <v>68</v>
      </c>
      <c r="J5" s="24" t="s">
        <v>69</v>
      </c>
      <c r="K5" s="24" t="s">
        <v>70</v>
      </c>
      <c r="L5" s="24" t="s">
        <v>71</v>
      </c>
      <c r="M5" s="24" t="s">
        <v>8</v>
      </c>
      <c r="N5" s="24" t="s">
        <v>72</v>
      </c>
      <c r="O5" s="24" t="s">
        <v>73</v>
      </c>
      <c r="P5" s="24" t="s">
        <v>74</v>
      </c>
      <c r="Q5" s="24" t="s">
        <v>75</v>
      </c>
      <c r="R5" s="24" t="s">
        <v>76</v>
      </c>
      <c r="S5" s="24" t="s">
        <v>77</v>
      </c>
      <c r="T5" s="24" t="s">
        <v>63</v>
      </c>
      <c r="U5" s="24" t="s">
        <v>78</v>
      </c>
      <c r="V5" s="24" t="s">
        <v>79</v>
      </c>
      <c r="W5" s="24" t="s">
        <v>80</v>
      </c>
      <c r="X5" s="24" t="s">
        <v>81</v>
      </c>
      <c r="Y5" s="24" t="s">
        <v>82</v>
      </c>
      <c r="Z5" s="24" t="s">
        <v>83</v>
      </c>
      <c r="AA5" s="24" t="s">
        <v>84</v>
      </c>
      <c r="AB5" s="24" t="s">
        <v>85</v>
      </c>
      <c r="AC5" s="24" t="s">
        <v>86</v>
      </c>
      <c r="AD5" s="24" t="s">
        <v>88</v>
      </c>
      <c r="AE5" s="24" t="s">
        <v>89</v>
      </c>
      <c r="AF5" s="24" t="s">
        <v>90</v>
      </c>
      <c r="AG5" s="24" t="s">
        <v>91</v>
      </c>
      <c r="AH5" s="24" t="s">
        <v>45</v>
      </c>
      <c r="AI5" s="24" t="s">
        <v>81</v>
      </c>
      <c r="AJ5" s="24" t="s">
        <v>82</v>
      </c>
      <c r="AK5" s="24" t="s">
        <v>83</v>
      </c>
      <c r="AL5" s="24" t="s">
        <v>84</v>
      </c>
      <c r="AM5" s="24" t="s">
        <v>85</v>
      </c>
      <c r="AN5" s="24" t="s">
        <v>86</v>
      </c>
      <c r="AO5" s="24" t="s">
        <v>88</v>
      </c>
      <c r="AP5" s="24" t="s">
        <v>89</v>
      </c>
      <c r="AQ5" s="24" t="s">
        <v>90</v>
      </c>
      <c r="AR5" s="24" t="s">
        <v>91</v>
      </c>
      <c r="AS5" s="24" t="s">
        <v>87</v>
      </c>
      <c r="AT5" s="24" t="s">
        <v>81</v>
      </c>
      <c r="AU5" s="24" t="s">
        <v>82</v>
      </c>
      <c r="AV5" s="24" t="s">
        <v>83</v>
      </c>
      <c r="AW5" s="24" t="s">
        <v>84</v>
      </c>
      <c r="AX5" s="24" t="s">
        <v>85</v>
      </c>
      <c r="AY5" s="24" t="s">
        <v>86</v>
      </c>
      <c r="AZ5" s="24" t="s">
        <v>88</v>
      </c>
      <c r="BA5" s="24" t="s">
        <v>89</v>
      </c>
      <c r="BB5" s="24" t="s">
        <v>90</v>
      </c>
      <c r="BC5" s="24" t="s">
        <v>91</v>
      </c>
      <c r="BD5" s="24" t="s">
        <v>87</v>
      </c>
      <c r="BE5" s="24" t="s">
        <v>81</v>
      </c>
      <c r="BF5" s="24" t="s">
        <v>82</v>
      </c>
      <c r="BG5" s="24" t="s">
        <v>83</v>
      </c>
      <c r="BH5" s="24" t="s">
        <v>84</v>
      </c>
      <c r="BI5" s="24" t="s">
        <v>85</v>
      </c>
      <c r="BJ5" s="24" t="s">
        <v>86</v>
      </c>
      <c r="BK5" s="24" t="s">
        <v>88</v>
      </c>
      <c r="BL5" s="24" t="s">
        <v>89</v>
      </c>
      <c r="BM5" s="24" t="s">
        <v>90</v>
      </c>
      <c r="BN5" s="24" t="s">
        <v>91</v>
      </c>
      <c r="BO5" s="24" t="s">
        <v>87</v>
      </c>
      <c r="BP5" s="24" t="s">
        <v>81</v>
      </c>
      <c r="BQ5" s="24" t="s">
        <v>82</v>
      </c>
      <c r="BR5" s="24" t="s">
        <v>83</v>
      </c>
      <c r="BS5" s="24" t="s">
        <v>84</v>
      </c>
      <c r="BT5" s="24" t="s">
        <v>85</v>
      </c>
      <c r="BU5" s="24" t="s">
        <v>86</v>
      </c>
      <c r="BV5" s="24" t="s">
        <v>88</v>
      </c>
      <c r="BW5" s="24" t="s">
        <v>89</v>
      </c>
      <c r="BX5" s="24" t="s">
        <v>90</v>
      </c>
      <c r="BY5" s="24" t="s">
        <v>91</v>
      </c>
      <c r="BZ5" s="24" t="s">
        <v>87</v>
      </c>
      <c r="CA5" s="24" t="s">
        <v>81</v>
      </c>
      <c r="CB5" s="24" t="s">
        <v>82</v>
      </c>
      <c r="CC5" s="24" t="s">
        <v>83</v>
      </c>
      <c r="CD5" s="24" t="s">
        <v>84</v>
      </c>
      <c r="CE5" s="24" t="s">
        <v>85</v>
      </c>
      <c r="CF5" s="24" t="s">
        <v>86</v>
      </c>
      <c r="CG5" s="24" t="s">
        <v>88</v>
      </c>
      <c r="CH5" s="24" t="s">
        <v>89</v>
      </c>
      <c r="CI5" s="24" t="s">
        <v>90</v>
      </c>
      <c r="CJ5" s="24" t="s">
        <v>91</v>
      </c>
      <c r="CK5" s="24" t="s">
        <v>87</v>
      </c>
      <c r="CL5" s="24" t="s">
        <v>81</v>
      </c>
      <c r="CM5" s="24" t="s">
        <v>82</v>
      </c>
      <c r="CN5" s="24" t="s">
        <v>83</v>
      </c>
      <c r="CO5" s="24" t="s">
        <v>84</v>
      </c>
      <c r="CP5" s="24" t="s">
        <v>85</v>
      </c>
      <c r="CQ5" s="24" t="s">
        <v>86</v>
      </c>
      <c r="CR5" s="24" t="s">
        <v>88</v>
      </c>
      <c r="CS5" s="24" t="s">
        <v>89</v>
      </c>
      <c r="CT5" s="24" t="s">
        <v>90</v>
      </c>
      <c r="CU5" s="24" t="s">
        <v>91</v>
      </c>
      <c r="CV5" s="24" t="s">
        <v>87</v>
      </c>
      <c r="CW5" s="24" t="s">
        <v>81</v>
      </c>
      <c r="CX5" s="24" t="s">
        <v>82</v>
      </c>
      <c r="CY5" s="24" t="s">
        <v>83</v>
      </c>
      <c r="CZ5" s="24" t="s">
        <v>84</v>
      </c>
      <c r="DA5" s="24" t="s">
        <v>85</v>
      </c>
      <c r="DB5" s="24" t="s">
        <v>86</v>
      </c>
      <c r="DC5" s="24" t="s">
        <v>88</v>
      </c>
      <c r="DD5" s="24" t="s">
        <v>89</v>
      </c>
      <c r="DE5" s="24" t="s">
        <v>90</v>
      </c>
      <c r="DF5" s="24" t="s">
        <v>91</v>
      </c>
      <c r="DG5" s="24" t="s">
        <v>87</v>
      </c>
      <c r="DH5" s="24" t="s">
        <v>81</v>
      </c>
      <c r="DI5" s="24" t="s">
        <v>82</v>
      </c>
      <c r="DJ5" s="24" t="s">
        <v>83</v>
      </c>
      <c r="DK5" s="24" t="s">
        <v>84</v>
      </c>
      <c r="DL5" s="24" t="s">
        <v>85</v>
      </c>
      <c r="DM5" s="24" t="s">
        <v>86</v>
      </c>
      <c r="DN5" s="24" t="s">
        <v>88</v>
      </c>
      <c r="DO5" s="24" t="s">
        <v>89</v>
      </c>
      <c r="DP5" s="24" t="s">
        <v>90</v>
      </c>
      <c r="DQ5" s="24" t="s">
        <v>91</v>
      </c>
      <c r="DR5" s="24" t="s">
        <v>87</v>
      </c>
      <c r="DS5" s="24" t="s">
        <v>81</v>
      </c>
      <c r="DT5" s="24" t="s">
        <v>82</v>
      </c>
      <c r="DU5" s="24" t="s">
        <v>83</v>
      </c>
      <c r="DV5" s="24" t="s">
        <v>84</v>
      </c>
      <c r="DW5" s="24" t="s">
        <v>85</v>
      </c>
      <c r="DX5" s="24" t="s">
        <v>86</v>
      </c>
      <c r="DY5" s="24" t="s">
        <v>88</v>
      </c>
      <c r="DZ5" s="24" t="s">
        <v>89</v>
      </c>
      <c r="EA5" s="24" t="s">
        <v>90</v>
      </c>
      <c r="EB5" s="24" t="s">
        <v>91</v>
      </c>
      <c r="EC5" s="24" t="s">
        <v>87</v>
      </c>
      <c r="ED5" s="24" t="s">
        <v>81</v>
      </c>
      <c r="EE5" s="24" t="s">
        <v>82</v>
      </c>
      <c r="EF5" s="24" t="s">
        <v>83</v>
      </c>
      <c r="EG5" s="24" t="s">
        <v>84</v>
      </c>
      <c r="EH5" s="24" t="s">
        <v>85</v>
      </c>
      <c r="EI5" s="24" t="s">
        <v>86</v>
      </c>
      <c r="EJ5" s="24" t="s">
        <v>88</v>
      </c>
      <c r="EK5" s="24" t="s">
        <v>89</v>
      </c>
      <c r="EL5" s="24" t="s">
        <v>90</v>
      </c>
      <c r="EM5" s="24" t="s">
        <v>91</v>
      </c>
      <c r="EN5" s="24" t="s">
        <v>87</v>
      </c>
    </row>
    <row r="6" spans="1:144" s="14" customFormat="1" x14ac:dyDescent="0.2">
      <c r="A6" s="15" t="s">
        <v>92</v>
      </c>
      <c r="B6" s="20">
        <f t="shared" ref="B6:W6" si="1">B7</f>
        <v>2024</v>
      </c>
      <c r="C6" s="20">
        <f t="shared" si="1"/>
        <v>220001</v>
      </c>
      <c r="D6" s="20">
        <f t="shared" si="1"/>
        <v>46</v>
      </c>
      <c r="E6" s="20">
        <f t="shared" si="1"/>
        <v>1</v>
      </c>
      <c r="F6" s="20">
        <f t="shared" si="1"/>
        <v>0</v>
      </c>
      <c r="G6" s="20">
        <f t="shared" si="1"/>
        <v>2</v>
      </c>
      <c r="H6" s="20" t="str">
        <f t="shared" si="1"/>
        <v>静岡県</v>
      </c>
      <c r="I6" s="20" t="str">
        <f t="shared" si="1"/>
        <v>法適用</v>
      </c>
      <c r="J6" s="20" t="str">
        <f t="shared" si="1"/>
        <v>水道事業</v>
      </c>
      <c r="K6" s="20" t="str">
        <f t="shared" si="1"/>
        <v>用水供給事業</v>
      </c>
      <c r="L6" s="20" t="str">
        <f t="shared" si="1"/>
        <v>B</v>
      </c>
      <c r="M6" s="20" t="str">
        <f t="shared" si="1"/>
        <v>自治体職員</v>
      </c>
      <c r="N6" s="25" t="str">
        <f t="shared" si="1"/>
        <v>-</v>
      </c>
      <c r="O6" s="25">
        <f t="shared" si="1"/>
        <v>82.52</v>
      </c>
      <c r="P6" s="25">
        <f t="shared" si="1"/>
        <v>98.12</v>
      </c>
      <c r="Q6" s="25">
        <f t="shared" si="1"/>
        <v>0</v>
      </c>
      <c r="R6" s="25">
        <f t="shared" si="1"/>
        <v>3575704</v>
      </c>
      <c r="S6" s="25">
        <f t="shared" si="1"/>
        <v>7777.01</v>
      </c>
      <c r="T6" s="25">
        <f t="shared" si="1"/>
        <v>459.78</v>
      </c>
      <c r="U6" s="25">
        <f t="shared" si="1"/>
        <v>1305815</v>
      </c>
      <c r="V6" s="25">
        <f t="shared" si="1"/>
        <v>1341.6</v>
      </c>
      <c r="W6" s="25">
        <f t="shared" si="1"/>
        <v>973.33</v>
      </c>
      <c r="X6" s="27">
        <f t="shared" ref="X6:AG6" si="2">IF(X7="",NA(),X7)</f>
        <v>119.18</v>
      </c>
      <c r="Y6" s="27">
        <f t="shared" si="2"/>
        <v>119.37</v>
      </c>
      <c r="Z6" s="27">
        <f t="shared" si="2"/>
        <v>109.96</v>
      </c>
      <c r="AA6" s="27">
        <f t="shared" si="2"/>
        <v>113.3</v>
      </c>
      <c r="AB6" s="27">
        <f t="shared" si="2"/>
        <v>109.84</v>
      </c>
      <c r="AC6" s="27">
        <f t="shared" si="2"/>
        <v>111.13</v>
      </c>
      <c r="AD6" s="27">
        <f t="shared" si="2"/>
        <v>112.49</v>
      </c>
      <c r="AE6" s="27">
        <f t="shared" si="2"/>
        <v>107.33</v>
      </c>
      <c r="AF6" s="27">
        <f t="shared" si="2"/>
        <v>108.93</v>
      </c>
      <c r="AG6" s="27">
        <f t="shared" si="2"/>
        <v>107.62</v>
      </c>
      <c r="AH6" s="25" t="str">
        <f>IF(AH7="","",IF(AH7="-","【-】","【"&amp;SUBSTITUTE(TEXT(AH7,"#,##0.00"),"-","△")&amp;"】"))</f>
        <v>【107.62】</v>
      </c>
      <c r="AI6" s="25">
        <f t="shared" ref="AI6:AR6" si="3">IF(AI7="",NA(),AI7)</f>
        <v>0</v>
      </c>
      <c r="AJ6" s="25">
        <f t="shared" si="3"/>
        <v>0</v>
      </c>
      <c r="AK6" s="25">
        <f t="shared" si="3"/>
        <v>0</v>
      </c>
      <c r="AL6" s="25">
        <f t="shared" si="3"/>
        <v>0</v>
      </c>
      <c r="AM6" s="25">
        <f t="shared" si="3"/>
        <v>0</v>
      </c>
      <c r="AN6" s="27">
        <f t="shared" si="3"/>
        <v>12.29</v>
      </c>
      <c r="AO6" s="27">
        <f t="shared" si="3"/>
        <v>8.77</v>
      </c>
      <c r="AP6" s="27">
        <f t="shared" si="3"/>
        <v>8.81</v>
      </c>
      <c r="AQ6" s="27">
        <f t="shared" si="3"/>
        <v>8.48</v>
      </c>
      <c r="AR6" s="27">
        <f t="shared" si="3"/>
        <v>11</v>
      </c>
      <c r="AS6" s="25" t="str">
        <f>IF(AS7="","",IF(AS7="-","【-】","【"&amp;SUBSTITUTE(TEXT(AS7,"#,##0.00"),"-","△")&amp;"】"))</f>
        <v>【11.00】</v>
      </c>
      <c r="AT6" s="27">
        <f t="shared" ref="AT6:BC6" si="4">IF(AT7="",NA(),AT7)</f>
        <v>450.38</v>
      </c>
      <c r="AU6" s="27">
        <f t="shared" si="4"/>
        <v>501.38</v>
      </c>
      <c r="AV6" s="27">
        <f t="shared" si="4"/>
        <v>425.16</v>
      </c>
      <c r="AW6" s="27">
        <f t="shared" si="4"/>
        <v>359.47</v>
      </c>
      <c r="AX6" s="27">
        <f t="shared" si="4"/>
        <v>378.39</v>
      </c>
      <c r="AY6" s="27">
        <f t="shared" si="4"/>
        <v>284.45</v>
      </c>
      <c r="AZ6" s="27">
        <f t="shared" si="4"/>
        <v>309.23</v>
      </c>
      <c r="BA6" s="27">
        <f t="shared" si="4"/>
        <v>313.43</v>
      </c>
      <c r="BB6" s="27">
        <f t="shared" si="4"/>
        <v>303.10000000000002</v>
      </c>
      <c r="BC6" s="27">
        <f t="shared" si="4"/>
        <v>318.89999999999998</v>
      </c>
      <c r="BD6" s="25" t="str">
        <f>IF(BD7="","",IF(BD7="-","【-】","【"&amp;SUBSTITUTE(TEXT(BD7,"#,##0.00"),"-","△")&amp;"】"))</f>
        <v>【318.90】</v>
      </c>
      <c r="BE6" s="27">
        <f t="shared" ref="BE6:BN6" si="5">IF(BE7="",NA(),BE7)</f>
        <v>215.78</v>
      </c>
      <c r="BF6" s="27">
        <f t="shared" si="5"/>
        <v>204.7</v>
      </c>
      <c r="BG6" s="27">
        <f t="shared" si="5"/>
        <v>192.2</v>
      </c>
      <c r="BH6" s="27">
        <f t="shared" si="5"/>
        <v>178.93</v>
      </c>
      <c r="BI6" s="27">
        <f t="shared" si="5"/>
        <v>165.67</v>
      </c>
      <c r="BJ6" s="27">
        <f t="shared" si="5"/>
        <v>260.95999999999998</v>
      </c>
      <c r="BK6" s="27">
        <f t="shared" si="5"/>
        <v>240.07</v>
      </c>
      <c r="BL6" s="27">
        <f t="shared" si="5"/>
        <v>224.81</v>
      </c>
      <c r="BM6" s="27">
        <f t="shared" si="5"/>
        <v>210.83</v>
      </c>
      <c r="BN6" s="27">
        <f t="shared" si="5"/>
        <v>204.34</v>
      </c>
      <c r="BO6" s="25" t="str">
        <f>IF(BO7="","",IF(BO7="-","【-】","【"&amp;SUBSTITUTE(TEXT(BO7,"#,##0.00"),"-","△")&amp;"】"))</f>
        <v>【204.34】</v>
      </c>
      <c r="BP6" s="27">
        <f t="shared" ref="BP6:BY6" si="6">IF(BP7="",NA(),BP7)</f>
        <v>118.46</v>
      </c>
      <c r="BQ6" s="27">
        <f t="shared" si="6"/>
        <v>118.75</v>
      </c>
      <c r="BR6" s="27">
        <f t="shared" si="6"/>
        <v>108.48</v>
      </c>
      <c r="BS6" s="27">
        <f t="shared" si="6"/>
        <v>111.18</v>
      </c>
      <c r="BT6" s="27">
        <f t="shared" si="6"/>
        <v>107.15</v>
      </c>
      <c r="BU6" s="27">
        <f t="shared" si="6"/>
        <v>110.77</v>
      </c>
      <c r="BV6" s="27">
        <f t="shared" si="6"/>
        <v>112.35</v>
      </c>
      <c r="BW6" s="27">
        <f t="shared" si="6"/>
        <v>106.47</v>
      </c>
      <c r="BX6" s="27">
        <f t="shared" si="6"/>
        <v>107.7</v>
      </c>
      <c r="BY6" s="27">
        <f t="shared" si="6"/>
        <v>106.29</v>
      </c>
      <c r="BZ6" s="25" t="str">
        <f>IF(BZ7="","",IF(BZ7="-","【-】","【"&amp;SUBSTITUTE(TEXT(BZ7,"#,##0.00"),"-","△")&amp;"】"))</f>
        <v>【106.29】</v>
      </c>
      <c r="CA6" s="27">
        <f t="shared" ref="CA6:CJ6" si="7">IF(CA7="",NA(),CA7)</f>
        <v>64.37</v>
      </c>
      <c r="CB6" s="27">
        <f t="shared" si="7"/>
        <v>64.14</v>
      </c>
      <c r="CC6" s="27">
        <f t="shared" si="7"/>
        <v>71.37</v>
      </c>
      <c r="CD6" s="27">
        <f t="shared" si="7"/>
        <v>69.69</v>
      </c>
      <c r="CE6" s="27">
        <f t="shared" si="7"/>
        <v>72.05</v>
      </c>
      <c r="CF6" s="27">
        <f t="shared" si="7"/>
        <v>73.180000000000007</v>
      </c>
      <c r="CG6" s="27">
        <f t="shared" si="7"/>
        <v>73.05</v>
      </c>
      <c r="CH6" s="27">
        <f t="shared" si="7"/>
        <v>77.53</v>
      </c>
      <c r="CI6" s="27">
        <f t="shared" si="7"/>
        <v>76.25</v>
      </c>
      <c r="CJ6" s="27">
        <f t="shared" si="7"/>
        <v>77.75</v>
      </c>
      <c r="CK6" s="25" t="str">
        <f>IF(CK7="","",IF(CK7="-","【-】","【"&amp;SUBSTITUTE(TEXT(CK7,"#,##0.00"),"-","△")&amp;"】"))</f>
        <v>【77.75】</v>
      </c>
      <c r="CL6" s="27">
        <f t="shared" ref="CL6:CU6" si="8">IF(CL7="",NA(),CL7)</f>
        <v>51.13</v>
      </c>
      <c r="CM6" s="27">
        <f t="shared" si="8"/>
        <v>51.09</v>
      </c>
      <c r="CN6" s="27">
        <f t="shared" si="8"/>
        <v>49.73</v>
      </c>
      <c r="CO6" s="27">
        <f t="shared" si="8"/>
        <v>49.53</v>
      </c>
      <c r="CP6" s="27">
        <f t="shared" si="8"/>
        <v>49.48</v>
      </c>
      <c r="CQ6" s="27">
        <f t="shared" si="8"/>
        <v>62.26</v>
      </c>
      <c r="CR6" s="27">
        <f t="shared" si="8"/>
        <v>62.22</v>
      </c>
      <c r="CS6" s="27">
        <f t="shared" si="8"/>
        <v>61.45</v>
      </c>
      <c r="CT6" s="27">
        <f t="shared" si="8"/>
        <v>61.63</v>
      </c>
      <c r="CU6" s="27">
        <f t="shared" si="8"/>
        <v>61.54</v>
      </c>
      <c r="CV6" s="25" t="str">
        <f>IF(CV7="","",IF(CV7="-","【-】","【"&amp;SUBSTITUTE(TEXT(CV7,"#,##0.00"),"-","△")&amp;"】"))</f>
        <v>【61.54】</v>
      </c>
      <c r="CW6" s="27">
        <f t="shared" ref="CW6:DF6" si="9">IF(CW7="",NA(),CW7)</f>
        <v>98.57</v>
      </c>
      <c r="CX6" s="27">
        <f t="shared" si="9"/>
        <v>98.74</v>
      </c>
      <c r="CY6" s="27">
        <f t="shared" si="9"/>
        <v>99.33</v>
      </c>
      <c r="CZ6" s="27">
        <f t="shared" si="9"/>
        <v>99.46</v>
      </c>
      <c r="DA6" s="27">
        <f t="shared" si="9"/>
        <v>100</v>
      </c>
      <c r="DB6" s="27">
        <f t="shared" si="9"/>
        <v>100.16</v>
      </c>
      <c r="DC6" s="27">
        <f t="shared" si="9"/>
        <v>100.28</v>
      </c>
      <c r="DD6" s="27">
        <f t="shared" si="9"/>
        <v>100.29</v>
      </c>
      <c r="DE6" s="27">
        <f t="shared" si="9"/>
        <v>100.36</v>
      </c>
      <c r="DF6" s="27">
        <f t="shared" si="9"/>
        <v>100.31</v>
      </c>
      <c r="DG6" s="25" t="str">
        <f>IF(DG7="","",IF(DG7="-","【-】","【"&amp;SUBSTITUTE(TEXT(DG7,"#,##0.00"),"-","△")&amp;"】"))</f>
        <v>【100.31】</v>
      </c>
      <c r="DH6" s="27">
        <f t="shared" ref="DH6:DQ6" si="10">IF(DH7="",NA(),DH7)</f>
        <v>54.07</v>
      </c>
      <c r="DI6" s="27">
        <f t="shared" si="10"/>
        <v>55.73</v>
      </c>
      <c r="DJ6" s="27">
        <f t="shared" si="10"/>
        <v>56.63</v>
      </c>
      <c r="DK6" s="27">
        <f t="shared" si="10"/>
        <v>58.19</v>
      </c>
      <c r="DL6" s="27">
        <f t="shared" si="10"/>
        <v>59.19</v>
      </c>
      <c r="DM6" s="27">
        <f t="shared" si="10"/>
        <v>57.5</v>
      </c>
      <c r="DN6" s="27">
        <f t="shared" si="10"/>
        <v>58.52</v>
      </c>
      <c r="DO6" s="27">
        <f t="shared" si="10"/>
        <v>59.51</v>
      </c>
      <c r="DP6" s="27">
        <f t="shared" si="10"/>
        <v>60.24</v>
      </c>
      <c r="DQ6" s="27">
        <f t="shared" si="10"/>
        <v>60.8</v>
      </c>
      <c r="DR6" s="25" t="str">
        <f>IF(DR7="","",IF(DR7="-","【-】","【"&amp;SUBSTITUTE(TEXT(DR7,"#,##0.00"),"-","△")&amp;"】"))</f>
        <v>【60.80】</v>
      </c>
      <c r="DS6" s="27">
        <f t="shared" ref="DS6:EB6" si="11">IF(DS7="",NA(),DS7)</f>
        <v>36.159999999999997</v>
      </c>
      <c r="DT6" s="27">
        <f t="shared" si="11"/>
        <v>36.58</v>
      </c>
      <c r="DU6" s="27">
        <f t="shared" si="11"/>
        <v>36.67</v>
      </c>
      <c r="DV6" s="27">
        <f t="shared" si="11"/>
        <v>36.47</v>
      </c>
      <c r="DW6" s="27">
        <f t="shared" si="11"/>
        <v>36.61</v>
      </c>
      <c r="DX6" s="27">
        <f t="shared" si="11"/>
        <v>30.3</v>
      </c>
      <c r="DY6" s="27">
        <f t="shared" si="11"/>
        <v>31.74</v>
      </c>
      <c r="DZ6" s="27">
        <f t="shared" si="11"/>
        <v>32.380000000000003</v>
      </c>
      <c r="EA6" s="27">
        <f t="shared" si="11"/>
        <v>34.479999999999997</v>
      </c>
      <c r="EB6" s="27">
        <f t="shared" si="11"/>
        <v>38.24</v>
      </c>
      <c r="EC6" s="25" t="str">
        <f>IF(EC7="","",IF(EC7="-","【-】","【"&amp;SUBSTITUTE(TEXT(EC7,"#,##0.00"),"-","△")&amp;"】"))</f>
        <v>【38.24】</v>
      </c>
      <c r="ED6" s="27">
        <f t="shared" ref="ED6:EM6" si="12">IF(ED7="",NA(),ED7)</f>
        <v>1.07</v>
      </c>
      <c r="EE6" s="27">
        <f t="shared" si="12"/>
        <v>0.8</v>
      </c>
      <c r="EF6" s="27">
        <f t="shared" si="12"/>
        <v>0.78</v>
      </c>
      <c r="EG6" s="27">
        <f t="shared" si="12"/>
        <v>0.55000000000000004</v>
      </c>
      <c r="EH6" s="27">
        <f t="shared" si="12"/>
        <v>0.15</v>
      </c>
      <c r="EI6" s="27">
        <f t="shared" si="12"/>
        <v>0.32</v>
      </c>
      <c r="EJ6" s="27">
        <f t="shared" si="12"/>
        <v>0.28000000000000003</v>
      </c>
      <c r="EK6" s="27">
        <f t="shared" si="12"/>
        <v>0.4</v>
      </c>
      <c r="EL6" s="27">
        <f t="shared" si="12"/>
        <v>0.27</v>
      </c>
      <c r="EM6" s="27">
        <f t="shared" si="12"/>
        <v>0.34</v>
      </c>
      <c r="EN6" s="25" t="str">
        <f>IF(EN7="","",IF(EN7="-","【-】","【"&amp;SUBSTITUTE(TEXT(EN7,"#,##0.00"),"-","△")&amp;"】"))</f>
        <v>【0.34】</v>
      </c>
    </row>
    <row r="7" spans="1:144" s="14" customFormat="1" x14ac:dyDescent="0.2">
      <c r="A7" s="15"/>
      <c r="B7" s="21">
        <v>2024</v>
      </c>
      <c r="C7" s="21">
        <v>220001</v>
      </c>
      <c r="D7" s="21">
        <v>46</v>
      </c>
      <c r="E7" s="21">
        <v>1</v>
      </c>
      <c r="F7" s="21">
        <v>0</v>
      </c>
      <c r="G7" s="21">
        <v>2</v>
      </c>
      <c r="H7" s="21" t="s">
        <v>93</v>
      </c>
      <c r="I7" s="21" t="s">
        <v>95</v>
      </c>
      <c r="J7" s="21" t="s">
        <v>96</v>
      </c>
      <c r="K7" s="21" t="s">
        <v>97</v>
      </c>
      <c r="L7" s="21" t="s">
        <v>98</v>
      </c>
      <c r="M7" s="21" t="s">
        <v>99</v>
      </c>
      <c r="N7" s="26" t="s">
        <v>94</v>
      </c>
      <c r="O7" s="26">
        <v>82.52</v>
      </c>
      <c r="P7" s="26">
        <v>98.12</v>
      </c>
      <c r="Q7" s="26">
        <v>0</v>
      </c>
      <c r="R7" s="26">
        <v>3575704</v>
      </c>
      <c r="S7" s="26">
        <v>7777.01</v>
      </c>
      <c r="T7" s="26">
        <v>459.78</v>
      </c>
      <c r="U7" s="26">
        <v>1305815</v>
      </c>
      <c r="V7" s="26">
        <v>1341.6</v>
      </c>
      <c r="W7" s="26">
        <v>973.33</v>
      </c>
      <c r="X7" s="26">
        <v>119.18</v>
      </c>
      <c r="Y7" s="26">
        <v>119.37</v>
      </c>
      <c r="Z7" s="26">
        <v>109.96</v>
      </c>
      <c r="AA7" s="26">
        <v>113.3</v>
      </c>
      <c r="AB7" s="26">
        <v>109.84</v>
      </c>
      <c r="AC7" s="26">
        <v>111.13</v>
      </c>
      <c r="AD7" s="26">
        <v>112.49</v>
      </c>
      <c r="AE7" s="26">
        <v>107.33</v>
      </c>
      <c r="AF7" s="26">
        <v>108.93</v>
      </c>
      <c r="AG7" s="26">
        <v>107.62</v>
      </c>
      <c r="AH7" s="26">
        <v>107.62</v>
      </c>
      <c r="AI7" s="26">
        <v>0</v>
      </c>
      <c r="AJ7" s="26">
        <v>0</v>
      </c>
      <c r="AK7" s="26">
        <v>0</v>
      </c>
      <c r="AL7" s="26">
        <v>0</v>
      </c>
      <c r="AM7" s="26">
        <v>0</v>
      </c>
      <c r="AN7" s="26">
        <v>12.29</v>
      </c>
      <c r="AO7" s="26">
        <v>8.77</v>
      </c>
      <c r="AP7" s="26">
        <v>8.81</v>
      </c>
      <c r="AQ7" s="26">
        <v>8.48</v>
      </c>
      <c r="AR7" s="26">
        <v>11</v>
      </c>
      <c r="AS7" s="26">
        <v>11</v>
      </c>
      <c r="AT7" s="26">
        <v>450.38</v>
      </c>
      <c r="AU7" s="26">
        <v>501.38</v>
      </c>
      <c r="AV7" s="26">
        <v>425.16</v>
      </c>
      <c r="AW7" s="26">
        <v>359.47</v>
      </c>
      <c r="AX7" s="26">
        <v>378.39</v>
      </c>
      <c r="AY7" s="26">
        <v>284.45</v>
      </c>
      <c r="AZ7" s="26">
        <v>309.23</v>
      </c>
      <c r="BA7" s="26">
        <v>313.43</v>
      </c>
      <c r="BB7" s="26">
        <v>303.10000000000002</v>
      </c>
      <c r="BC7" s="26">
        <v>318.89999999999998</v>
      </c>
      <c r="BD7" s="26">
        <v>318.89999999999998</v>
      </c>
      <c r="BE7" s="26">
        <v>215.78</v>
      </c>
      <c r="BF7" s="26">
        <v>204.7</v>
      </c>
      <c r="BG7" s="26">
        <v>192.2</v>
      </c>
      <c r="BH7" s="26">
        <v>178.93</v>
      </c>
      <c r="BI7" s="26">
        <v>165.67</v>
      </c>
      <c r="BJ7" s="26">
        <v>260.95999999999998</v>
      </c>
      <c r="BK7" s="26">
        <v>240.07</v>
      </c>
      <c r="BL7" s="26">
        <v>224.81</v>
      </c>
      <c r="BM7" s="26">
        <v>210.83</v>
      </c>
      <c r="BN7" s="26">
        <v>204.34</v>
      </c>
      <c r="BO7" s="26">
        <v>204.34</v>
      </c>
      <c r="BP7" s="26">
        <v>118.46</v>
      </c>
      <c r="BQ7" s="26">
        <v>118.75</v>
      </c>
      <c r="BR7" s="26">
        <v>108.48</v>
      </c>
      <c r="BS7" s="26">
        <v>111.18</v>
      </c>
      <c r="BT7" s="26">
        <v>107.15</v>
      </c>
      <c r="BU7" s="26">
        <v>110.77</v>
      </c>
      <c r="BV7" s="26">
        <v>112.35</v>
      </c>
      <c r="BW7" s="26">
        <v>106.47</v>
      </c>
      <c r="BX7" s="26">
        <v>107.7</v>
      </c>
      <c r="BY7" s="26">
        <v>106.29</v>
      </c>
      <c r="BZ7" s="26">
        <v>106.29</v>
      </c>
      <c r="CA7" s="26">
        <v>64.37</v>
      </c>
      <c r="CB7" s="26">
        <v>64.14</v>
      </c>
      <c r="CC7" s="26">
        <v>71.37</v>
      </c>
      <c r="CD7" s="26">
        <v>69.69</v>
      </c>
      <c r="CE7" s="26">
        <v>72.05</v>
      </c>
      <c r="CF7" s="26">
        <v>73.180000000000007</v>
      </c>
      <c r="CG7" s="26">
        <v>73.05</v>
      </c>
      <c r="CH7" s="26">
        <v>77.53</v>
      </c>
      <c r="CI7" s="26">
        <v>76.25</v>
      </c>
      <c r="CJ7" s="26">
        <v>77.75</v>
      </c>
      <c r="CK7" s="26">
        <v>77.75</v>
      </c>
      <c r="CL7" s="26">
        <v>51.13</v>
      </c>
      <c r="CM7" s="26">
        <v>51.09</v>
      </c>
      <c r="CN7" s="26">
        <v>49.73</v>
      </c>
      <c r="CO7" s="26">
        <v>49.53</v>
      </c>
      <c r="CP7" s="26">
        <v>49.48</v>
      </c>
      <c r="CQ7" s="26">
        <v>62.26</v>
      </c>
      <c r="CR7" s="26">
        <v>62.22</v>
      </c>
      <c r="CS7" s="26">
        <v>61.45</v>
      </c>
      <c r="CT7" s="26">
        <v>61.63</v>
      </c>
      <c r="CU7" s="26">
        <v>61.54</v>
      </c>
      <c r="CV7" s="26">
        <v>61.54</v>
      </c>
      <c r="CW7" s="26">
        <v>98.57</v>
      </c>
      <c r="CX7" s="26">
        <v>98.74</v>
      </c>
      <c r="CY7" s="26">
        <v>99.33</v>
      </c>
      <c r="CZ7" s="26">
        <v>99.46</v>
      </c>
      <c r="DA7" s="26">
        <v>100</v>
      </c>
      <c r="DB7" s="26">
        <v>100.16</v>
      </c>
      <c r="DC7" s="26">
        <v>100.28</v>
      </c>
      <c r="DD7" s="26">
        <v>100.29</v>
      </c>
      <c r="DE7" s="26">
        <v>100.36</v>
      </c>
      <c r="DF7" s="26">
        <v>100.31</v>
      </c>
      <c r="DG7" s="26">
        <v>100.31</v>
      </c>
      <c r="DH7" s="26">
        <v>54.07</v>
      </c>
      <c r="DI7" s="26">
        <v>55.73</v>
      </c>
      <c r="DJ7" s="26">
        <v>56.63</v>
      </c>
      <c r="DK7" s="26">
        <v>58.19</v>
      </c>
      <c r="DL7" s="26">
        <v>59.19</v>
      </c>
      <c r="DM7" s="26">
        <v>57.5</v>
      </c>
      <c r="DN7" s="26">
        <v>58.52</v>
      </c>
      <c r="DO7" s="26">
        <v>59.51</v>
      </c>
      <c r="DP7" s="26">
        <v>60.24</v>
      </c>
      <c r="DQ7" s="26">
        <v>60.8</v>
      </c>
      <c r="DR7" s="26">
        <v>60.8</v>
      </c>
      <c r="DS7" s="26">
        <v>36.159999999999997</v>
      </c>
      <c r="DT7" s="26">
        <v>36.58</v>
      </c>
      <c r="DU7" s="26">
        <v>36.67</v>
      </c>
      <c r="DV7" s="26">
        <v>36.47</v>
      </c>
      <c r="DW7" s="26">
        <v>36.61</v>
      </c>
      <c r="DX7" s="26">
        <v>30.3</v>
      </c>
      <c r="DY7" s="26">
        <v>31.74</v>
      </c>
      <c r="DZ7" s="26">
        <v>32.380000000000003</v>
      </c>
      <c r="EA7" s="26">
        <v>34.479999999999997</v>
      </c>
      <c r="EB7" s="26">
        <v>38.24</v>
      </c>
      <c r="EC7" s="26">
        <v>38.24</v>
      </c>
      <c r="ED7" s="26">
        <v>1.07</v>
      </c>
      <c r="EE7" s="26">
        <v>0.8</v>
      </c>
      <c r="EF7" s="26">
        <v>0.78</v>
      </c>
      <c r="EG7" s="26">
        <v>0.55000000000000004</v>
      </c>
      <c r="EH7" s="26">
        <v>0.15</v>
      </c>
      <c r="EI7" s="26">
        <v>0.32</v>
      </c>
      <c r="EJ7" s="26">
        <v>0.28000000000000003</v>
      </c>
      <c r="EK7" s="26">
        <v>0.4</v>
      </c>
      <c r="EL7" s="26">
        <v>0.27</v>
      </c>
      <c r="EM7" s="26">
        <v>0.34</v>
      </c>
      <c r="EN7" s="26">
        <v>0.34</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53</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00B680-7A42-4917-A424-B52DDEAE1383}">
  <ds:schemaRefs>
    <ds:schemaRef ds:uri="http://www.w3.org/XML/1998/namespace"/>
    <ds:schemaRef ds:uri="http://schemas.microsoft.com/office/2006/documentManagement/types"/>
    <ds:schemaRef ds:uri="http://purl.org/dc/elements/1.1/"/>
    <ds:schemaRef ds:uri="http://schemas.microsoft.com/office/infopath/2007/PartnerControls"/>
    <ds:schemaRef ds:uri="96f7774a-1fa4-49d3-a956-75b9c85e9b43"/>
    <ds:schemaRef ds:uri="http://purl.org/dc/dcmitype/"/>
    <ds:schemaRef ds:uri="http://purl.org/dc/terms/"/>
    <ds:schemaRef ds:uri="http://schemas.microsoft.com/office/2006/metadata/properties"/>
    <ds:schemaRef ds:uri="http://schemas.openxmlformats.org/package/2006/metadata/core-properties"/>
    <ds:schemaRef ds:uri="fd32c9f7-8932-4d07-b49b-91c8a1e26893"/>
  </ds:schemaRefs>
</ds:datastoreItem>
</file>

<file path=customXml/itemProps2.xml><?xml version="1.0" encoding="utf-8"?>
<ds:datastoreItem xmlns:ds="http://schemas.openxmlformats.org/officeDocument/2006/customXml" ds:itemID="{6F08275C-15F6-4DE5-8E41-B1B2376C9BF6}">
  <ds:schemaRefs>
    <ds:schemaRef ds:uri="http://schemas.microsoft.com/sharepoint/v3/contenttype/forms"/>
  </ds:schemaRefs>
</ds:datastoreItem>
</file>

<file path=customXml/itemProps3.xml><?xml version="1.0" encoding="utf-8"?>
<ds:datastoreItem xmlns:ds="http://schemas.openxmlformats.org/officeDocument/2006/customXml" ds:itemID="{7EC25D3A-AE13-4DCD-9B85-779E548FBB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2025-12-12T09:17:48Z</dcterms:created>
  <dcterms:modified xsi:type="dcterms:W3CDTF">2026-02-03T10:09:09Z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2026-02-03T08:47:36Z</vt:filetime>
  </property>
  <property fmtid="{D5CDD505-2E9C-101B-9397-08002B2CF9AE}" pid="2" name="ContentTypeId">
    <vt:lpwstr>0x0101006EF3322E74AA3E4495704B129218BECF</vt:lpwstr>
  </property>
  <property fmtid="{D5CDD505-2E9C-101B-9397-08002B2CF9AE}" pid="3" name="MediaServiceImageTags">
    <vt:lpwstr/>
  </property>
</Properties>
</file>