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pN3YKPiWJAOiG/BfMnsx0jDdTh5YMLc8XnPclcQksMrhDmcmkXEtCF/PLo77NZSh8pJqfhagIpsim12gocisg==" workbookSaltValue="QNysjQwph3suJArU9VO9g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<sst xmlns="http://schemas.openxmlformats.org/spreadsheetml/2006/main" xmlns:r="http://schemas.openxmlformats.org/officeDocument/2006/relationships" count="114" uniqueCount="114">
  <si>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</si>
  <si>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</si>
  <si>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</si>
  <si>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</si>
  <si>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</si>
  <si>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</si>
  <si>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</si>
  <si>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</si>
  <si>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</si>
  <si>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</si>
  <si>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</si>
  <si>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</si>
  <si>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</si>
  <si>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</si>
  <si>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</si>
  <si>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</si>
  <si>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</si>
  <si>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</si>
  <si>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</si>
  <si>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</si>
  <si>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</si>
  <si>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</si>
  <si>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</si>
  <si>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</si>
  <si>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</si>
  <si>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</si>
  <si>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</si>
  <si>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</si>
  <si>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</si>
  <si>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</si>
  <si>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</si>
  <si>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</si>
  <si>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</si>
  <si>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</si>
  <si>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</si>
  <si>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</si>
  <si>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</si>
  <si>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</si>
  <si>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</si>
  <si>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</si>
  <si>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</si>
  <si>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</si>
  <si>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</si>
  <si>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</si>
  <si>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</si>
  <si>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</si>
  <si>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</si>
  <si>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</si>
  <si>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</si>
  <si>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</si>
  <si>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</si>
  <si>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</si>
  <si>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流域下水道</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</si>
  <si>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</si>
  <si>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</si>
  <si>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</si>
  <si>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</si>
  <si>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</si>
  <si>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</si>
  <si>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</si>
  <si>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</si>
  <si>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</si>
  <si>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</si>
  <si>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</si>
  <si>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</si>
  <si>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</si>
  <si>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</si>
  <si>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</si>
  <si>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</si>
  <si>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</si>
  <si>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</si>
  <si>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r>
      <t>経営状況を明確化・透明化することで長期的に安定した経営を持続していくことを目的に、令和元年度に公営企業会計に移行した。</t>
    </r>
    <r>
      <rPr>
        <sz val="11"/>
        <color theme="1"/>
        <rFont val="ＭＳ ゴシック"/>
      </rPr>
      <t xml:space="preserve">
汚水処理の費用は市町からの負担金を財源とし、必要な費用については、投資財政計画に基づき、今後想定される人口減少による汚水流入量の減少や物価高騰による動力費の増加等を考慮し、市町と協議のうえ負担金の設定を行っている。そのため、当面は安定的な事業運営が可能と見込んでいるが、経営指標に基づく分析を通じて問題点を明らかにし、経営改善に取り組むことで、市町負担の軽減を図っていく。
また、狩野川流域は供用から30年以上経過し、老朽化する施設・設備も今後増加することから、ストックマネジメント計画に基づく計画的な改築更新及び更新投資の平準化を図っていく。
</t>
    </r>
    <rPh sb="82" eb="84">
      <t>ヒツヨウ</t>
    </rPh>
    <rPh sb="85" eb="87">
      <t>ヒヨウ</t>
    </rPh>
    <rPh sb="100" eb="101">
      <t>モト</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</si>
  <si>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</si>
  <si>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</si>
  <si>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</si>
  <si>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</si>
  <si>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</si>
  <si>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</si>
  <si>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</si>
  <si>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</si>
  <si>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</si>
  <si>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</si>
  <si>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</si>
  <si>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</si>
  <si>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</si>
  <si>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</si>
  <si>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</si>
  <si>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</si>
  <si>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</si>
  <si>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</si>
  <si>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</si>
  <si>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</si>
  <si>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</si>
  <si>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</si>
  <si>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</si>
  <si>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</si>
  <si>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</si>
  <si>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t>
  </si>
  <si>
    <t>静岡県</t>
  </si>
  <si>
    <t>法適用</t>
  </si>
  <si>
    <t>下水道事業</t>
  </si>
  <si>
    <t>E1</t>
  </si>
  <si>
    <t>非設置</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</si>
  <si>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</si>
  <si>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</si>
  <si>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</si>
  <si>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</si>
  <si>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</si>
  <si>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</si>
  <si>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</si>
  <si>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</si>
  <si>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</si>
  <si>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①施設全体の管理を最適化するため</t>
    </r>
    <r>
      <rPr>
        <sz val="11"/>
        <color theme="1"/>
        <rFont val="ＭＳ ゴシック"/>
      </rPr>
      <t>、ストックマネジメント計画に基づく点検調査・診断から施設の健全度を把握し、計画的な修繕・更新工事を実施することで、施設の長寿命化や設備故障による重大事故を防止している。
②③１回／５年の周期で点検調査を実施し、適切な維持管理を行っており、令和４年度には、狩野川西部処理区において老朽化した管渠の更新工事を実施した。
狩野川東部処理区では、供用開始から30年以上経過する管渠が今後増加するため、引き続き適切な維持管理に努めていく。</t>
    </r>
    <rPh sb="136" eb="138">
      <t>レイワ</t>
    </rPh>
    <rPh sb="139" eb="141">
      <t>ネンド</t>
    </rPh>
    <phoneticPr fontId="1"/>
  </si>
  <si>
    <r>
      <t>①経常収支比率は10年間の財政計画期間を設け、５年で見直しをしている。収支均衡を図ることとしており、負担金単価の見直しや維持管理コストの縮減に努めることで100％以上を維持している
②累積欠損金は発生していない。
③資金繰り改善の取組みを行っていることにより100％以上を維持して</t>
    </r>
    <r>
      <rPr>
        <sz val="11"/>
        <color theme="1"/>
        <rFont val="ＭＳ ゴシック"/>
      </rPr>
      <t>おり、引き続き適正な単価設定に努めていく。
④過去の建設に要した企業債残高は今後減少の見込みである。また、今後もストックマネジメント計画や適切な水量予測に基づく計画的な投資を行っていく。
⑥引き続き、維持管理コストの更なる縮減に努め、汚水処理の効率化を図っていく。
⑦関連市町の面整備の進捗状況を注視しつつ、汚水処理に必要な能力を確保するための処理場の施設整備を段階的に進めることで、施設利用率を向上させていく。
⑧県や関連市町における接続率向上に向けたＰＲ活動等により、水洗化率向上及び収入増を図っている。</t>
    </r>
    <rPh sb="145" eb="146">
      <t>ヒ</t>
    </rPh>
    <rPh sb="147" eb="148">
      <t>ツヅ</t>
    </rPh>
    <rPh sb="149" eb="151">
      <t>テキセイ</t>
    </rPh>
    <rPh sb="152" eb="154">
      <t>タンカ</t>
    </rPh>
    <rPh sb="154" eb="156">
      <t>セッテイ</t>
    </rPh>
    <rPh sb="157" eb="158">
      <t>ツト</t>
    </rPh>
    <rPh sb="239" eb="240">
      <t>ヒ</t>
    </rPh>
    <rPh sb="241" eb="242">
      <t>ツヅ</t>
    </rPh>
    <rPh sb="244" eb="246">
      <t>イジ</t>
    </rPh>
    <rPh sb="246" eb="248">
      <t>カンリ</t>
    </rPh>
    <rPh sb="252" eb="253">
      <t>サラ</t>
    </rPh>
    <rPh sb="255" eb="257">
      <t>シュクゲン</t>
    </rPh>
    <rPh sb="258" eb="259">
      <t>ツト</t>
    </rPh>
    <rPh sb="261" eb="263">
      <t>オスイ</t>
    </rPh>
    <rPh sb="263" eb="265">
      <t>ショリ</t>
    </rPh>
    <rPh sb="266" eb="269">
      <t>コウリツカ</t>
    </rPh>
    <rPh sb="270" eb="271">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</si>
</sst>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0.38</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1.87</c:v>
                </c:pt>
                <c:pt idx="1">
                  <c:v>0.1</c:v>
                </c:pt>
                <c:pt idx="2">
                  <c:v>9.e-002</c:v>
                </c:pt>
                <c:pt idx="3">
                  <c:v>6.e-002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65.180000000000007</c:v>
                </c:pt>
                <c:pt idx="1">
                  <c:v>63.75</c:v>
                </c:pt>
                <c:pt idx="2">
                  <c:v>65.959999999999994</c:v>
                </c:pt>
                <c:pt idx="3">
                  <c:v>66.62</c:v>
                </c:pt>
                <c:pt idx="4">
                  <c:v>70.540000000000006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68.2</c:v>
                </c:pt>
                <c:pt idx="1">
                  <c:v>68.05</c:v>
                </c:pt>
                <c:pt idx="2">
                  <c:v>67.099999999999994</c:v>
                </c:pt>
                <c:pt idx="3">
                  <c:v>71.900000000000006</c:v>
                </c:pt>
                <c:pt idx="4">
                  <c:v>68.599999999999994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91.02</c:v>
                </c:pt>
                <c:pt idx="1">
                  <c:v>90.89</c:v>
                </c:pt>
                <c:pt idx="2">
                  <c:v>91.16</c:v>
                </c:pt>
                <c:pt idx="3">
                  <c:v>91.17</c:v>
                </c:pt>
                <c:pt idx="4">
                  <c:v>90.79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94.01</c:v>
                </c:pt>
                <c:pt idx="1">
                  <c:v>94.14</c:v>
                </c:pt>
                <c:pt idx="2">
                  <c:v>94.02</c:v>
                </c:pt>
                <c:pt idx="3">
                  <c:v>94.43</c:v>
                </c:pt>
                <c:pt idx="4">
                  <c:v>94.27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119.24</c:v>
                </c:pt>
                <c:pt idx="1">
                  <c:v>115.84</c:v>
                </c:pt>
                <c:pt idx="2">
                  <c:v>110.73</c:v>
                </c:pt>
                <c:pt idx="3">
                  <c:v>116.71</c:v>
                </c:pt>
                <c:pt idx="4">
                  <c:v>113.3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101.63</c:v>
                </c:pt>
                <c:pt idx="1">
                  <c:v>100.14</c:v>
                </c:pt>
                <c:pt idx="2">
                  <c:v>99.22</c:v>
                </c:pt>
                <c:pt idx="3">
                  <c:v>100.31</c:v>
                </c:pt>
                <c:pt idx="4">
                  <c:v>100.13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9.18</c:v>
                </c:pt>
                <c:pt idx="1">
                  <c:v>13.21</c:v>
                </c:pt>
                <c:pt idx="2">
                  <c:v>16.760000000000002</c:v>
                </c:pt>
                <c:pt idx="3">
                  <c:v>20.309999999999999</c:v>
                </c:pt>
                <c:pt idx="4">
                  <c:v>24.11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31.96</c:v>
                </c:pt>
                <c:pt idx="1">
                  <c:v>34.17</c:v>
                </c:pt>
                <c:pt idx="2">
                  <c:v>36.770000000000003</c:v>
                </c:pt>
                <c:pt idx="3">
                  <c:v>41.04</c:v>
                </c:pt>
                <c:pt idx="4">
                  <c:v>41.27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0.93</c:v>
                </c:pt>
                <c:pt idx="1">
                  <c:v>1.04</c:v>
                </c:pt>
                <c:pt idx="2">
                  <c:v>1.26</c:v>
                </c:pt>
                <c:pt idx="3">
                  <c:v>1.64</c:v>
                </c:pt>
                <c:pt idx="4">
                  <c:v>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9.1</c:v>
                </c:pt>
                <c:pt idx="1">
                  <c:v>10.71</c:v>
                </c:pt>
                <c:pt idx="2">
                  <c:v>11.46</c:v>
                </c:pt>
                <c:pt idx="3">
                  <c:v>9.85</c:v>
                </c:pt>
                <c:pt idx="4">
                  <c:v>11.25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98.4</c:v>
                </c:pt>
                <c:pt idx="1">
                  <c:v>112.25</c:v>
                </c:pt>
                <c:pt idx="2">
                  <c:v>147.59</c:v>
                </c:pt>
                <c:pt idx="3">
                  <c:v>180.47</c:v>
                </c:pt>
                <c:pt idx="4">
                  <c:v>245.46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101.14</c:v>
                </c:pt>
                <c:pt idx="1">
                  <c:v>104.74</c:v>
                </c:pt>
                <c:pt idx="2">
                  <c:v>104.74</c:v>
                </c:pt>
                <c:pt idx="3">
                  <c:v>104.66</c:v>
                </c:pt>
                <c:pt idx="4">
                  <c:v>103.57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87.72</c:v>
                </c:pt>
                <c:pt idx="1">
                  <c:v>79.44</c:v>
                </c:pt>
                <c:pt idx="2">
                  <c:v>75.06</c:v>
                </c:pt>
                <c:pt idx="3">
                  <c:v>71.25</c:v>
                </c:pt>
                <c:pt idx="4">
                  <c:v>66.84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255.67</c:v>
                </c:pt>
                <c:pt idx="1">
                  <c:v>242.44</c:v>
                </c:pt>
                <c:pt idx="2">
                  <c:v>228.09</c:v>
                </c:pt>
                <c:pt idx="3">
                  <c:v>223.54</c:v>
                </c:pt>
                <c:pt idx="4">
                  <c:v>205.57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129.62</c:v>
                </c:pt>
                <c:pt idx="1">
                  <c:v>129.32</c:v>
                </c:pt>
                <c:pt idx="2">
                  <c:v>125.58</c:v>
                </c:pt>
                <c:pt idx="3">
                  <c:v>64.13</c:v>
                </c:pt>
                <c:pt idx="4">
                  <c:v>63.1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50.67</c:v>
                </c:pt>
                <c:pt idx="1">
                  <c:v>48.7</c:v>
                </c:pt>
                <c:pt idx="2">
                  <c:v>52.53</c:v>
                </c:pt>
                <c:pt idx="3">
                  <c:v>52.75</c:v>
                </c:pt>
                <c:pt idx="4">
                  <c:v>52.89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【11.17】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【103.38】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【207.66】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【94.19】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【68.61】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【53.07】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B52" zoomScale="115" zoomScaleNormal="115"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流域下水道</v>
      </c>
      <c r="Q8" s="6"/>
      <c r="R8" s="6"/>
      <c r="S8" s="6"/>
      <c r="T8" s="6"/>
      <c r="U8" s="6"/>
      <c r="V8" s="6"/>
      <c r="W8" s="6" t="str">
        <f>データ!L6</f>
        <v>E1</v>
      </c>
      <c r="X8" s="6"/>
      <c r="Y8" s="6"/>
      <c r="Z8" s="6"/>
      <c r="AA8" s="6"/>
      <c r="AB8" s="6"/>
      <c r="AC8" s="6"/>
      <c r="AD8" s="20" t="str">
        <f>データ!$M$6</f>
        <v>非設置</v>
      </c>
      <c r="AE8" s="20"/>
      <c r="AF8" s="20"/>
      <c r="AG8" s="20"/>
      <c r="AH8" s="20"/>
      <c r="AI8" s="20"/>
      <c r="AJ8" s="20"/>
      <c r="AK8" s="3"/>
      <c r="AL8" s="21">
        <f>データ!S6</f>
        <v>3575704</v>
      </c>
      <c r="AM8" s="21"/>
      <c r="AN8" s="21"/>
      <c r="AO8" s="21"/>
      <c r="AP8" s="21"/>
      <c r="AQ8" s="21"/>
      <c r="AR8" s="21"/>
      <c r="AS8" s="21"/>
      <c r="AT8" s="7">
        <f>データ!T6</f>
        <v>7777.01</v>
      </c>
      <c r="AU8" s="7"/>
      <c r="AV8" s="7"/>
      <c r="AW8" s="7"/>
      <c r="AX8" s="7"/>
      <c r="AY8" s="7"/>
      <c r="AZ8" s="7"/>
      <c r="BA8" s="7"/>
      <c r="BB8" s="7">
        <f>データ!U6</f>
        <v>459.78</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89.52</v>
      </c>
      <c r="J10" s="7"/>
      <c r="K10" s="7"/>
      <c r="L10" s="7"/>
      <c r="M10" s="7"/>
      <c r="N10" s="7"/>
      <c r="O10" s="7"/>
      <c r="P10" s="7">
        <f>データ!P6</f>
        <v>48.89</v>
      </c>
      <c r="Q10" s="7"/>
      <c r="R10" s="7"/>
      <c r="S10" s="7"/>
      <c r="T10" s="7"/>
      <c r="U10" s="7"/>
      <c r="V10" s="7"/>
      <c r="W10" s="7">
        <f>データ!Q6</f>
        <v>101.33</v>
      </c>
      <c r="X10" s="7"/>
      <c r="Y10" s="7"/>
      <c r="Z10" s="7"/>
      <c r="AA10" s="7"/>
      <c r="AB10" s="7"/>
      <c r="AC10" s="7"/>
      <c r="AD10" s="21">
        <f>データ!R6</f>
        <v>0</v>
      </c>
      <c r="AE10" s="21"/>
      <c r="AF10" s="21"/>
      <c r="AG10" s="21"/>
      <c r="AH10" s="21"/>
      <c r="AI10" s="21"/>
      <c r="AJ10" s="21"/>
      <c r="AK10" s="2"/>
      <c r="AL10" s="21">
        <f>データ!V6</f>
        <v>257700</v>
      </c>
      <c r="AM10" s="21"/>
      <c r="AN10" s="21"/>
      <c r="AO10" s="21"/>
      <c r="AP10" s="21"/>
      <c r="AQ10" s="21"/>
      <c r="AR10" s="21"/>
      <c r="AS10" s="21"/>
      <c r="AT10" s="7">
        <f>データ!W6</f>
        <v>46.83</v>
      </c>
      <c r="AU10" s="7"/>
      <c r="AV10" s="7"/>
      <c r="AW10" s="7"/>
      <c r="AX10" s="7"/>
      <c r="AY10" s="7"/>
      <c r="AZ10" s="7"/>
      <c r="BA10" s="7"/>
      <c r="BB10" s="7">
        <f>データ!X6</f>
        <v>5502.88</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71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54</v>
      </c>
      <c r="O84" s="12" t="s">
        <v>56</v>
      </c>
    </row>
    <row r="85" spans="1:78" hidden="1">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xN9v/4nclv7UxvIAZ41n0h9wUidKtWpT/54V/r8qy4Mxe70LuQuXGe5sBCc3HnCTNABIC9dDVDjXvQBkwVKfA==" saltValue="zQyd7DYUdPqbYMnGPUXJg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60</v>
      </c>
      <c r="D3" s="64" t="s">
        <v>38</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72</v>
      </c>
      <c r="K5" s="72" t="s">
        <v>73</v>
      </c>
      <c r="L5" s="72" t="s">
        <v>74</v>
      </c>
      <c r="M5" s="72" t="s">
        <v>5</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45</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220001</v>
      </c>
      <c r="D6" s="67">
        <f t="shared" si="1"/>
        <v>46</v>
      </c>
      <c r="E6" s="67">
        <f t="shared" si="1"/>
        <v>17</v>
      </c>
      <c r="F6" s="67">
        <f t="shared" si="1"/>
        <v>3</v>
      </c>
      <c r="G6" s="67">
        <f t="shared" si="1"/>
        <v>0</v>
      </c>
      <c r="H6" s="67" t="str">
        <f t="shared" si="1"/>
        <v>静岡県</v>
      </c>
      <c r="I6" s="67" t="str">
        <f t="shared" si="1"/>
        <v>法適用</v>
      </c>
      <c r="J6" s="67" t="str">
        <f t="shared" si="1"/>
        <v>下水道事業</v>
      </c>
      <c r="K6" s="67" t="str">
        <f t="shared" si="1"/>
        <v>流域下水道</v>
      </c>
      <c r="L6" s="67" t="str">
        <f t="shared" si="1"/>
        <v>E1</v>
      </c>
      <c r="M6" s="67" t="str">
        <f t="shared" si="1"/>
        <v>非設置</v>
      </c>
      <c r="N6" s="75" t="str">
        <f t="shared" si="1"/>
        <v>-</v>
      </c>
      <c r="O6" s="75">
        <f t="shared" si="1"/>
        <v>89.52</v>
      </c>
      <c r="P6" s="75">
        <f t="shared" si="1"/>
        <v>48.89</v>
      </c>
      <c r="Q6" s="75">
        <f t="shared" si="1"/>
        <v>101.33</v>
      </c>
      <c r="R6" s="75">
        <f t="shared" si="1"/>
        <v>0</v>
      </c>
      <c r="S6" s="75">
        <f t="shared" si="1"/>
        <v>3575704</v>
      </c>
      <c r="T6" s="75">
        <f t="shared" si="1"/>
        <v>7777.01</v>
      </c>
      <c r="U6" s="75">
        <f t="shared" si="1"/>
        <v>459.78</v>
      </c>
      <c r="V6" s="75">
        <f t="shared" si="1"/>
        <v>257700</v>
      </c>
      <c r="W6" s="75">
        <f t="shared" si="1"/>
        <v>46.83</v>
      </c>
      <c r="X6" s="75">
        <f t="shared" si="1"/>
        <v>5502.88</v>
      </c>
      <c r="Y6" s="83">
        <f t="shared" ref="Y6:AH6" si="2">IF(Y7="",NA(),Y7)</f>
        <v>119.24</v>
      </c>
      <c r="Z6" s="83">
        <f t="shared" si="2"/>
        <v>115.84</v>
      </c>
      <c r="AA6" s="83">
        <f t="shared" si="2"/>
        <v>110.73</v>
      </c>
      <c r="AB6" s="83">
        <f t="shared" si="2"/>
        <v>116.71</v>
      </c>
      <c r="AC6" s="83">
        <f t="shared" si="2"/>
        <v>113.3</v>
      </c>
      <c r="AD6" s="83">
        <f t="shared" si="2"/>
        <v>101.63</v>
      </c>
      <c r="AE6" s="83">
        <f t="shared" si="2"/>
        <v>100.14</v>
      </c>
      <c r="AF6" s="83">
        <f t="shared" si="2"/>
        <v>99.22</v>
      </c>
      <c r="AG6" s="83">
        <f t="shared" si="2"/>
        <v>100.31</v>
      </c>
      <c r="AH6" s="83">
        <f t="shared" si="2"/>
        <v>100.13</v>
      </c>
      <c r="AI6" s="75" t="str">
        <f>IF(AI7="","",IF(AI7="-","【-】","【"&amp;SUBSTITUTE(TEXT(AI7,"#,##0.00"),"-","△")&amp;"】"))</f>
        <v>【100.17】</v>
      </c>
      <c r="AJ6" s="75">
        <f t="shared" ref="AJ6:AS6" si="3">IF(AJ7="",NA(),AJ7)</f>
        <v>0</v>
      </c>
      <c r="AK6" s="75">
        <f t="shared" si="3"/>
        <v>0</v>
      </c>
      <c r="AL6" s="75">
        <f t="shared" si="3"/>
        <v>0</v>
      </c>
      <c r="AM6" s="75">
        <f t="shared" si="3"/>
        <v>0</v>
      </c>
      <c r="AN6" s="75">
        <f t="shared" si="3"/>
        <v>0</v>
      </c>
      <c r="AO6" s="83">
        <f t="shared" si="3"/>
        <v>9.1</v>
      </c>
      <c r="AP6" s="83">
        <f t="shared" si="3"/>
        <v>10.71</v>
      </c>
      <c r="AQ6" s="83">
        <f t="shared" si="3"/>
        <v>11.46</v>
      </c>
      <c r="AR6" s="83">
        <f t="shared" si="3"/>
        <v>9.85</v>
      </c>
      <c r="AS6" s="83">
        <f t="shared" si="3"/>
        <v>11.25</v>
      </c>
      <c r="AT6" s="75" t="str">
        <f>IF(AT7="","",IF(AT7="-","【-】","【"&amp;SUBSTITUTE(TEXT(AT7,"#,##0.00"),"-","△")&amp;"】"))</f>
        <v>【11.17】</v>
      </c>
      <c r="AU6" s="83">
        <f t="shared" ref="AU6:BD6" si="4">IF(AU7="",NA(),AU7)</f>
        <v>98.4</v>
      </c>
      <c r="AV6" s="83">
        <f t="shared" si="4"/>
        <v>112.25</v>
      </c>
      <c r="AW6" s="83">
        <f t="shared" si="4"/>
        <v>147.59</v>
      </c>
      <c r="AX6" s="83">
        <f t="shared" si="4"/>
        <v>180.47</v>
      </c>
      <c r="AY6" s="83">
        <f t="shared" si="4"/>
        <v>245.46</v>
      </c>
      <c r="AZ6" s="83">
        <f t="shared" si="4"/>
        <v>101.14</v>
      </c>
      <c r="BA6" s="83">
        <f t="shared" si="4"/>
        <v>104.74</v>
      </c>
      <c r="BB6" s="83">
        <f t="shared" si="4"/>
        <v>104.74</v>
      </c>
      <c r="BC6" s="83">
        <f t="shared" si="4"/>
        <v>104.66</v>
      </c>
      <c r="BD6" s="83">
        <f t="shared" si="4"/>
        <v>103.57</v>
      </c>
      <c r="BE6" s="75" t="str">
        <f>IF(BE7="","",IF(BE7="-","【-】","【"&amp;SUBSTITUTE(TEXT(BE7,"#,##0.00"),"-","△")&amp;"】"))</f>
        <v>【103.38】</v>
      </c>
      <c r="BF6" s="83">
        <f t="shared" ref="BF6:BO6" si="5">IF(BF7="",NA(),BF7)</f>
        <v>87.72</v>
      </c>
      <c r="BG6" s="83">
        <f t="shared" si="5"/>
        <v>79.44</v>
      </c>
      <c r="BH6" s="83">
        <f t="shared" si="5"/>
        <v>75.06</v>
      </c>
      <c r="BI6" s="83">
        <f t="shared" si="5"/>
        <v>71.25</v>
      </c>
      <c r="BJ6" s="83">
        <f t="shared" si="5"/>
        <v>66.84</v>
      </c>
      <c r="BK6" s="83">
        <f t="shared" si="5"/>
        <v>255.67</v>
      </c>
      <c r="BL6" s="83">
        <f t="shared" si="5"/>
        <v>242.44</v>
      </c>
      <c r="BM6" s="83">
        <f t="shared" si="5"/>
        <v>228.09</v>
      </c>
      <c r="BN6" s="83">
        <f t="shared" si="5"/>
        <v>223.54</v>
      </c>
      <c r="BO6" s="83">
        <f t="shared" si="5"/>
        <v>205.57</v>
      </c>
      <c r="BP6" s="75" t="str">
        <f>IF(BP7="","",IF(BP7="-","【-】","【"&amp;SUBSTITUTE(TEXT(BP7,"#,##0.00"),"-","△")&amp;"】"))</f>
        <v>【207.66】</v>
      </c>
      <c r="BQ6" s="75">
        <f t="shared" ref="BQ6:BZ6" si="6">IF(BQ7="",NA(),BQ7)</f>
        <v>0</v>
      </c>
      <c r="BR6" s="75">
        <f t="shared" si="6"/>
        <v>0</v>
      </c>
      <c r="BS6" s="75">
        <f t="shared" si="6"/>
        <v>0</v>
      </c>
      <c r="BT6" s="75">
        <f t="shared" si="6"/>
        <v>0</v>
      </c>
      <c r="BU6" s="75">
        <f t="shared" si="6"/>
        <v>0</v>
      </c>
      <c r="BV6" s="75">
        <f t="shared" si="6"/>
        <v>0</v>
      </c>
      <c r="BW6" s="75">
        <f t="shared" si="6"/>
        <v>0</v>
      </c>
      <c r="BX6" s="75">
        <f t="shared" si="6"/>
        <v>0</v>
      </c>
      <c r="BY6" s="75">
        <f t="shared" si="6"/>
        <v>0</v>
      </c>
      <c r="BZ6" s="75">
        <f t="shared" si="6"/>
        <v>0</v>
      </c>
      <c r="CA6" s="75" t="str">
        <f>IF(CA7="","",IF(CA7="-","【-】","【"&amp;SUBSTITUTE(TEXT(CA7,"#,##0.00"),"-","△")&amp;"】"))</f>
        <v>【0.00】</v>
      </c>
      <c r="CB6" s="83">
        <f t="shared" ref="CB6:CK6" si="7">IF(CB7="",NA(),CB7)</f>
        <v>129.62</v>
      </c>
      <c r="CC6" s="83">
        <f t="shared" si="7"/>
        <v>129.32</v>
      </c>
      <c r="CD6" s="83">
        <f t="shared" si="7"/>
        <v>125.58</v>
      </c>
      <c r="CE6" s="83">
        <f t="shared" si="7"/>
        <v>64.13</v>
      </c>
      <c r="CF6" s="83">
        <f t="shared" si="7"/>
        <v>63.1</v>
      </c>
      <c r="CG6" s="83">
        <f t="shared" si="7"/>
        <v>50.67</v>
      </c>
      <c r="CH6" s="83">
        <f t="shared" si="7"/>
        <v>48.7</v>
      </c>
      <c r="CI6" s="83">
        <f t="shared" si="7"/>
        <v>52.53</v>
      </c>
      <c r="CJ6" s="83">
        <f t="shared" si="7"/>
        <v>52.75</v>
      </c>
      <c r="CK6" s="83">
        <f t="shared" si="7"/>
        <v>52.89</v>
      </c>
      <c r="CL6" s="75" t="str">
        <f>IF(CL7="","",IF(CL7="-","【-】","【"&amp;SUBSTITUTE(TEXT(CL7,"#,##0.00"),"-","△")&amp;"】"))</f>
        <v>【53.07】</v>
      </c>
      <c r="CM6" s="83">
        <f t="shared" ref="CM6:CV6" si="8">IF(CM7="",NA(),CM7)</f>
        <v>65.180000000000007</v>
      </c>
      <c r="CN6" s="83">
        <f t="shared" si="8"/>
        <v>63.75</v>
      </c>
      <c r="CO6" s="83">
        <f t="shared" si="8"/>
        <v>65.959999999999994</v>
      </c>
      <c r="CP6" s="83">
        <f t="shared" si="8"/>
        <v>66.62</v>
      </c>
      <c r="CQ6" s="83">
        <f t="shared" si="8"/>
        <v>70.540000000000006</v>
      </c>
      <c r="CR6" s="83">
        <f t="shared" si="8"/>
        <v>68.2</v>
      </c>
      <c r="CS6" s="83">
        <f t="shared" si="8"/>
        <v>68.05</v>
      </c>
      <c r="CT6" s="83">
        <f t="shared" si="8"/>
        <v>67.099999999999994</v>
      </c>
      <c r="CU6" s="83">
        <f t="shared" si="8"/>
        <v>71.900000000000006</v>
      </c>
      <c r="CV6" s="83">
        <f t="shared" si="8"/>
        <v>68.599999999999994</v>
      </c>
      <c r="CW6" s="75" t="str">
        <f>IF(CW7="","",IF(CW7="-","【-】","【"&amp;SUBSTITUTE(TEXT(CW7,"#,##0.00"),"-","△")&amp;"】"))</f>
        <v>【68.61】</v>
      </c>
      <c r="CX6" s="83">
        <f t="shared" ref="CX6:DG6" si="9">IF(CX7="",NA(),CX7)</f>
        <v>91.02</v>
      </c>
      <c r="CY6" s="83">
        <f t="shared" si="9"/>
        <v>90.89</v>
      </c>
      <c r="CZ6" s="83">
        <f t="shared" si="9"/>
        <v>91.16</v>
      </c>
      <c r="DA6" s="83">
        <f t="shared" si="9"/>
        <v>91.17</v>
      </c>
      <c r="DB6" s="83">
        <f t="shared" si="9"/>
        <v>90.79</v>
      </c>
      <c r="DC6" s="83">
        <f t="shared" si="9"/>
        <v>94.01</v>
      </c>
      <c r="DD6" s="83">
        <f t="shared" si="9"/>
        <v>94.14</v>
      </c>
      <c r="DE6" s="83">
        <f t="shared" si="9"/>
        <v>94.02</v>
      </c>
      <c r="DF6" s="83">
        <f t="shared" si="9"/>
        <v>94.43</v>
      </c>
      <c r="DG6" s="83">
        <f t="shared" si="9"/>
        <v>94.27</v>
      </c>
      <c r="DH6" s="75" t="str">
        <f>IF(DH7="","",IF(DH7="-","【-】","【"&amp;SUBSTITUTE(TEXT(DH7,"#,##0.00"),"-","△")&amp;"】"))</f>
        <v>【94.19】</v>
      </c>
      <c r="DI6" s="83">
        <f t="shared" ref="DI6:DR6" si="10">IF(DI7="",NA(),DI7)</f>
        <v>9.18</v>
      </c>
      <c r="DJ6" s="83">
        <f t="shared" si="10"/>
        <v>13.21</v>
      </c>
      <c r="DK6" s="83">
        <f t="shared" si="10"/>
        <v>16.760000000000002</v>
      </c>
      <c r="DL6" s="83">
        <f t="shared" si="10"/>
        <v>20.309999999999999</v>
      </c>
      <c r="DM6" s="83">
        <f t="shared" si="10"/>
        <v>24.11</v>
      </c>
      <c r="DN6" s="83">
        <f t="shared" si="10"/>
        <v>31.96</v>
      </c>
      <c r="DO6" s="83">
        <f t="shared" si="10"/>
        <v>34.17</v>
      </c>
      <c r="DP6" s="83">
        <f t="shared" si="10"/>
        <v>36.770000000000003</v>
      </c>
      <c r="DQ6" s="83">
        <f t="shared" si="10"/>
        <v>41.04</v>
      </c>
      <c r="DR6" s="83">
        <f t="shared" si="10"/>
        <v>41.27</v>
      </c>
      <c r="DS6" s="75" t="str">
        <f>IF(DS7="","",IF(DS7="-","【-】","【"&amp;SUBSTITUTE(TEXT(DS7,"#,##0.00"),"-","△")&amp;"】"))</f>
        <v>【41.08】</v>
      </c>
      <c r="DT6" s="75">
        <f t="shared" ref="DT6:EC6" si="11">IF(DT7="",NA(),DT7)</f>
        <v>0</v>
      </c>
      <c r="DU6" s="75">
        <f t="shared" si="11"/>
        <v>0</v>
      </c>
      <c r="DV6" s="75">
        <f t="shared" si="11"/>
        <v>0</v>
      </c>
      <c r="DW6" s="75">
        <f t="shared" si="11"/>
        <v>0</v>
      </c>
      <c r="DX6" s="75">
        <f t="shared" si="11"/>
        <v>0</v>
      </c>
      <c r="DY6" s="83">
        <f t="shared" si="11"/>
        <v>0.93</v>
      </c>
      <c r="DZ6" s="83">
        <f t="shared" si="11"/>
        <v>1.04</v>
      </c>
      <c r="EA6" s="83">
        <f t="shared" si="11"/>
        <v>1.26</v>
      </c>
      <c r="EB6" s="83">
        <f t="shared" si="11"/>
        <v>1.64</v>
      </c>
      <c r="EC6" s="83">
        <f t="shared" si="11"/>
        <v>2.7</v>
      </c>
      <c r="ED6" s="75" t="str">
        <f>IF(ED7="","",IF(ED7="-","【-】","【"&amp;SUBSTITUTE(TEXT(ED7,"#,##0.00"),"-","△")&amp;"】"))</f>
        <v>【2.67】</v>
      </c>
      <c r="EE6" s="75">
        <f t="shared" ref="EE6:EN6" si="12">IF(EE7="",NA(),EE7)</f>
        <v>0</v>
      </c>
      <c r="EF6" s="75">
        <f t="shared" si="12"/>
        <v>0</v>
      </c>
      <c r="EG6" s="83">
        <f t="shared" si="12"/>
        <v>0.38</v>
      </c>
      <c r="EH6" s="75">
        <f t="shared" si="12"/>
        <v>0</v>
      </c>
      <c r="EI6" s="75">
        <f t="shared" si="12"/>
        <v>0</v>
      </c>
      <c r="EJ6" s="83">
        <f t="shared" si="12"/>
        <v>1.87</v>
      </c>
      <c r="EK6" s="83">
        <f t="shared" si="12"/>
        <v>0.1</v>
      </c>
      <c r="EL6" s="83">
        <f t="shared" si="12"/>
        <v>9.e-002</v>
      </c>
      <c r="EM6" s="83">
        <f t="shared" si="12"/>
        <v>6.e-002</v>
      </c>
      <c r="EN6" s="83">
        <f t="shared" si="12"/>
        <v>0.1</v>
      </c>
      <c r="EO6" s="75" t="str">
        <f>IF(EO7="","",IF(EO7="-","【-】","【"&amp;SUBSTITUTE(TEXT(EO7,"#,##0.00"),"-","△")&amp;"】"))</f>
        <v>【0.10】</v>
      </c>
    </row>
    <row r="7" spans="1:148" s="61" customFormat="1">
      <c r="A7" s="62"/>
      <c r="B7" s="68">
        <v>2024</v>
      </c>
      <c r="C7" s="68">
        <v>220001</v>
      </c>
      <c r="D7" s="68">
        <v>46</v>
      </c>
      <c r="E7" s="68">
        <v>17</v>
      </c>
      <c r="F7" s="68">
        <v>3</v>
      </c>
      <c r="G7" s="68">
        <v>0</v>
      </c>
      <c r="H7" s="68" t="s">
        <v>98</v>
      </c>
      <c r="I7" s="68" t="s">
        <v>99</v>
      </c>
      <c r="J7" s="68" t="s">
        <v>100</v>
      </c>
      <c r="K7" s="68" t="s">
        <v>52</v>
      </c>
      <c r="L7" s="68" t="s">
        <v>101</v>
      </c>
      <c r="M7" s="68" t="s">
        <v>102</v>
      </c>
      <c r="N7" s="76" t="s">
        <v>97</v>
      </c>
      <c r="O7" s="76">
        <v>89.52</v>
      </c>
      <c r="P7" s="76">
        <v>48.89</v>
      </c>
      <c r="Q7" s="76">
        <v>101.33</v>
      </c>
      <c r="R7" s="76">
        <v>0</v>
      </c>
      <c r="S7" s="76">
        <v>3575704</v>
      </c>
      <c r="T7" s="76">
        <v>7777.01</v>
      </c>
      <c r="U7" s="76">
        <v>459.78</v>
      </c>
      <c r="V7" s="76">
        <v>257700</v>
      </c>
      <c r="W7" s="76">
        <v>46.83</v>
      </c>
      <c r="X7" s="76">
        <v>5502.88</v>
      </c>
      <c r="Y7" s="76">
        <v>119.24</v>
      </c>
      <c r="Z7" s="76">
        <v>115.84</v>
      </c>
      <c r="AA7" s="76">
        <v>110.73</v>
      </c>
      <c r="AB7" s="76">
        <v>116.71</v>
      </c>
      <c r="AC7" s="76">
        <v>113.3</v>
      </c>
      <c r="AD7" s="76">
        <v>101.63</v>
      </c>
      <c r="AE7" s="76">
        <v>100.14</v>
      </c>
      <c r="AF7" s="76">
        <v>99.22</v>
      </c>
      <c r="AG7" s="76">
        <v>100.31</v>
      </c>
      <c r="AH7" s="76">
        <v>100.13</v>
      </c>
      <c r="AI7" s="76">
        <v>100.17</v>
      </c>
      <c r="AJ7" s="76">
        <v>0</v>
      </c>
      <c r="AK7" s="76">
        <v>0</v>
      </c>
      <c r="AL7" s="76">
        <v>0</v>
      </c>
      <c r="AM7" s="76">
        <v>0</v>
      </c>
      <c r="AN7" s="76">
        <v>0</v>
      </c>
      <c r="AO7" s="76">
        <v>9.1</v>
      </c>
      <c r="AP7" s="76">
        <v>10.71</v>
      </c>
      <c r="AQ7" s="76">
        <v>11.46</v>
      </c>
      <c r="AR7" s="76">
        <v>9.85</v>
      </c>
      <c r="AS7" s="76">
        <v>11.25</v>
      </c>
      <c r="AT7" s="76">
        <v>11.17</v>
      </c>
      <c r="AU7" s="76">
        <v>98.4</v>
      </c>
      <c r="AV7" s="76">
        <v>112.25</v>
      </c>
      <c r="AW7" s="76">
        <v>147.59</v>
      </c>
      <c r="AX7" s="76">
        <v>180.47</v>
      </c>
      <c r="AY7" s="76">
        <v>245.46</v>
      </c>
      <c r="AZ7" s="76">
        <v>101.14</v>
      </c>
      <c r="BA7" s="76">
        <v>104.74</v>
      </c>
      <c r="BB7" s="76">
        <v>104.74</v>
      </c>
      <c r="BC7" s="76">
        <v>104.66</v>
      </c>
      <c r="BD7" s="76">
        <v>103.57</v>
      </c>
      <c r="BE7" s="76">
        <v>103.38</v>
      </c>
      <c r="BF7" s="76">
        <v>87.72</v>
      </c>
      <c r="BG7" s="76">
        <v>79.44</v>
      </c>
      <c r="BH7" s="76">
        <v>75.06</v>
      </c>
      <c r="BI7" s="76">
        <v>71.25</v>
      </c>
      <c r="BJ7" s="76">
        <v>66.84</v>
      </c>
      <c r="BK7" s="76">
        <v>255.67</v>
      </c>
      <c r="BL7" s="76">
        <v>242.44</v>
      </c>
      <c r="BM7" s="76">
        <v>228.09</v>
      </c>
      <c r="BN7" s="76">
        <v>223.54</v>
      </c>
      <c r="BO7" s="76">
        <v>205.57</v>
      </c>
      <c r="BP7" s="76">
        <v>207.66</v>
      </c>
      <c r="BQ7" s="76">
        <v>0</v>
      </c>
      <c r="BR7" s="76">
        <v>0</v>
      </c>
      <c r="BS7" s="76">
        <v>0</v>
      </c>
      <c r="BT7" s="76">
        <v>0</v>
      </c>
      <c r="BU7" s="76">
        <v>0</v>
      </c>
      <c r="BV7" s="76">
        <v>0</v>
      </c>
      <c r="BW7" s="76">
        <v>0</v>
      </c>
      <c r="BX7" s="76">
        <v>0</v>
      </c>
      <c r="BY7" s="76">
        <v>0</v>
      </c>
      <c r="BZ7" s="76">
        <v>0</v>
      </c>
      <c r="CA7" s="76">
        <v>0</v>
      </c>
      <c r="CB7" s="76">
        <v>129.62</v>
      </c>
      <c r="CC7" s="76">
        <v>129.32</v>
      </c>
      <c r="CD7" s="76">
        <v>125.58</v>
      </c>
      <c r="CE7" s="76">
        <v>64.13</v>
      </c>
      <c r="CF7" s="76">
        <v>63.1</v>
      </c>
      <c r="CG7" s="76">
        <v>50.67</v>
      </c>
      <c r="CH7" s="76">
        <v>48.7</v>
      </c>
      <c r="CI7" s="76">
        <v>52.53</v>
      </c>
      <c r="CJ7" s="76">
        <v>52.75</v>
      </c>
      <c r="CK7" s="76">
        <v>52.89</v>
      </c>
      <c r="CL7" s="76">
        <v>53.07</v>
      </c>
      <c r="CM7" s="76">
        <v>65.180000000000007</v>
      </c>
      <c r="CN7" s="76">
        <v>63.75</v>
      </c>
      <c r="CO7" s="76">
        <v>65.959999999999994</v>
      </c>
      <c r="CP7" s="76">
        <v>66.62</v>
      </c>
      <c r="CQ7" s="76">
        <v>70.540000000000006</v>
      </c>
      <c r="CR7" s="76">
        <v>68.2</v>
      </c>
      <c r="CS7" s="76">
        <v>68.05</v>
      </c>
      <c r="CT7" s="76">
        <v>67.099999999999994</v>
      </c>
      <c r="CU7" s="76">
        <v>71.900000000000006</v>
      </c>
      <c r="CV7" s="76">
        <v>68.599999999999994</v>
      </c>
      <c r="CW7" s="76">
        <v>68.61</v>
      </c>
      <c r="CX7" s="76">
        <v>91.02</v>
      </c>
      <c r="CY7" s="76">
        <v>90.89</v>
      </c>
      <c r="CZ7" s="76">
        <v>91.16</v>
      </c>
      <c r="DA7" s="76">
        <v>91.17</v>
      </c>
      <c r="DB7" s="76">
        <v>90.79</v>
      </c>
      <c r="DC7" s="76">
        <v>94.01</v>
      </c>
      <c r="DD7" s="76">
        <v>94.14</v>
      </c>
      <c r="DE7" s="76">
        <v>94.02</v>
      </c>
      <c r="DF7" s="76">
        <v>94.43</v>
      </c>
      <c r="DG7" s="76">
        <v>94.27</v>
      </c>
      <c r="DH7" s="76">
        <v>94.19</v>
      </c>
      <c r="DI7" s="76">
        <v>9.18</v>
      </c>
      <c r="DJ7" s="76">
        <v>13.21</v>
      </c>
      <c r="DK7" s="76">
        <v>16.760000000000002</v>
      </c>
      <c r="DL7" s="76">
        <v>20.309999999999999</v>
      </c>
      <c r="DM7" s="76">
        <v>24.11</v>
      </c>
      <c r="DN7" s="76">
        <v>31.96</v>
      </c>
      <c r="DO7" s="76">
        <v>34.17</v>
      </c>
      <c r="DP7" s="76">
        <v>36.770000000000003</v>
      </c>
      <c r="DQ7" s="76">
        <v>41.04</v>
      </c>
      <c r="DR7" s="76">
        <v>41.27</v>
      </c>
      <c r="DS7" s="76">
        <v>41.08</v>
      </c>
      <c r="DT7" s="76">
        <v>0</v>
      </c>
      <c r="DU7" s="76">
        <v>0</v>
      </c>
      <c r="DV7" s="76">
        <v>0</v>
      </c>
      <c r="DW7" s="76">
        <v>0</v>
      </c>
      <c r="DX7" s="76">
        <v>0</v>
      </c>
      <c r="DY7" s="76">
        <v>0.93</v>
      </c>
      <c r="DZ7" s="76">
        <v>1.04</v>
      </c>
      <c r="EA7" s="76">
        <v>1.26</v>
      </c>
      <c r="EB7" s="76">
        <v>1.64</v>
      </c>
      <c r="EC7" s="76">
        <v>2.7</v>
      </c>
      <c r="ED7" s="76">
        <v>2.67</v>
      </c>
      <c r="EE7" s="76">
        <v>0</v>
      </c>
      <c r="EF7" s="76">
        <v>0</v>
      </c>
      <c r="EG7" s="76">
        <v>0.38</v>
      </c>
      <c r="EH7" s="76">
        <v>0</v>
      </c>
      <c r="EI7" s="76">
        <v>0</v>
      </c>
      <c r="EJ7" s="76">
        <v>1.87</v>
      </c>
      <c r="EK7" s="76">
        <v>0.1</v>
      </c>
      <c r="EL7" s="76">
        <v>9.e-002</v>
      </c>
      <c r="EM7" s="76">
        <v>6.e-002</v>
      </c>
      <c r="EN7" s="76">
        <v>0.1</v>
      </c>
      <c r="EO7" s="76">
        <v>0.1</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C15E50C-C6EA-439A-8CD6-230BCFA079B5}"/>
</file>

<file path=customXml/itemProps2.xml><?xml version="1.0" encoding="utf-8"?>
<ds:datastoreItem xmlns:ds="http://schemas.openxmlformats.org/officeDocument/2006/customXml" ds:itemID="{CCA18219-E59A-41A0-88E8-363393F0C8EF}"/>
</file>

<file path=customXml/itemProps3.xml><?xml version="1.0" encoding="utf-8"?>
<ds:datastoreItem xmlns:ds="http://schemas.openxmlformats.org/officeDocument/2006/customXml" ds:itemID="{7FA55FA1-449F-4C7F-935B-F99B1CE4FE76}"/>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4.0002</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2025-12-23T06:07:15Z</dcterms:created>
  <dcterms:modified xsi:type="dcterms:W3CDTF">2026-02-03T08:59:14Z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2026-02-03T08:59:14Z</vt:filetime>
  </property>
  <property fmtid="{D5CDD505-2E9C-101B-9397-08002B2CF9AE}" pid="2" name="ContentTypeId">
    <vt:lpwstr>0x0101006EF3322E74AA3E4495704B129218BECF</vt:lpwstr>
  </property>
  <property fmtid="{D5CDD505-2E9C-101B-9397-08002B2CF9AE}" pid="3" name="MediaServiceImageTags">
    <vt:lpwstr/>
  </property>
</Properties>
</file>