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F469D896-ABB7-4CE9-838F-E5B988AFF7CF}" xr6:coauthVersionLast="47" xr6:coauthVersionMax="47" xr10:uidLastSave="{090CD1B4-A0A4-41D9-8212-18D46C2EA387}"/>
  <workbookProtection workbookAlgorithmName="SHA-512" workbookHashValue="NilOJez9Y7VGyjmXqG0XaYLpr/xRXX6Y+XliQwvvYg/senU9DvG5j6rPD6IEDOPQovxqu44wJVZGy1DiJqC7sg==" workbookSaltValue="eyT3LNzjDA0lcynq0IEtl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BD10" i="5" s="1"/>
  <c r="C10" i="5"/>
  <c r="CU10" i="5" s="1"/>
  <c r="B10" i="5"/>
  <c r="DE10" i="5" s="1"/>
  <c r="DZ9" i="5"/>
  <c r="DO9" i="5"/>
  <c r="DD9" i="5"/>
  <c r="CS9" i="5"/>
  <c r="CH9" i="5"/>
  <c r="BW9" i="5"/>
  <c r="BL9" i="5"/>
  <c r="BA9" i="5"/>
  <c r="AP9" i="5"/>
  <c r="AE9" i="5"/>
  <c r="T9" i="5"/>
  <c r="EJ6" i="5"/>
  <c r="JM90" i="4" s="1"/>
  <c r="EI6" i="5"/>
  <c r="EE12" i="5" s="1"/>
  <c r="EH6" i="5"/>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I6" i="5"/>
  <c r="DE12" i="5" s="1"/>
  <c r="DH6" i="5"/>
  <c r="DI11" i="5" s="1"/>
  <c r="DG6" i="5"/>
  <c r="DH11" i="5" s="1"/>
  <c r="DF6" i="5"/>
  <c r="DG11" i="5" s="1"/>
  <c r="DE6" i="5"/>
  <c r="DF11" i="5" s="1"/>
  <c r="DD6" i="5"/>
  <c r="DE11" i="5" s="1"/>
  <c r="DC6" i="5"/>
  <c r="GJ90" i="4" s="1"/>
  <c r="DB6" i="5"/>
  <c r="DA6" i="5"/>
  <c r="CW12" i="5" s="1"/>
  <c r="CZ6" i="5"/>
  <c r="CV12" i="5" s="1"/>
  <c r="CY6" i="5"/>
  <c r="CU12" i="5" s="1"/>
  <c r="CX6" i="5"/>
  <c r="CW6" i="5"/>
  <c r="CX11" i="5" s="1"/>
  <c r="CV6" i="5"/>
  <c r="CW11" i="5" s="1"/>
  <c r="CU6" i="5"/>
  <c r="CV11" i="5" s="1"/>
  <c r="CT6" i="5"/>
  <c r="CS6" i="5"/>
  <c r="CT11" i="5" s="1"/>
  <c r="CR6" i="5"/>
  <c r="CQ6" i="5"/>
  <c r="CM12" i="5" s="1"/>
  <c r="CP6" i="5"/>
  <c r="CL12" i="5" s="1"/>
  <c r="CO6" i="5"/>
  <c r="CK12" i="5" s="1"/>
  <c r="CN6" i="5"/>
  <c r="CJ12" i="5" s="1"/>
  <c r="CM6" i="5"/>
  <c r="CI12" i="5" s="1"/>
  <c r="CL6" i="5"/>
  <c r="MN55" i="4" s="1"/>
  <c r="CK6" i="5"/>
  <c r="CL11" i="5" s="1"/>
  <c r="CJ6" i="5"/>
  <c r="KZ55" i="4" s="1"/>
  <c r="CI6" i="5"/>
  <c r="CJ11" i="5" s="1"/>
  <c r="CH6" i="5"/>
  <c r="JL55" i="4" s="1"/>
  <c r="CG6" i="5"/>
  <c r="CF6" i="5"/>
  <c r="CB12" i="5" s="1"/>
  <c r="CE6" i="5"/>
  <c r="CA12" i="5" s="1"/>
  <c r="CD6" i="5"/>
  <c r="CC6" i="5"/>
  <c r="BY12" i="5" s="1"/>
  <c r="CB6" i="5"/>
  <c r="BX12" i="5" s="1"/>
  <c r="CA6" i="5"/>
  <c r="CB11" i="5" s="1"/>
  <c r="BZ6" i="5"/>
  <c r="BY6" i="5"/>
  <c r="BZ11" i="5" s="1"/>
  <c r="BX6" i="5"/>
  <c r="BY11" i="5" s="1"/>
  <c r="BW6" i="5"/>
  <c r="BX11" i="5" s="1"/>
  <c r="BV6" i="5"/>
  <c r="DG90" i="4" s="1"/>
  <c r="BU6" i="5"/>
  <c r="BQ12" i="5" s="1"/>
  <c r="BT6" i="5"/>
  <c r="BP12" i="5" s="1"/>
  <c r="BS6" i="5"/>
  <c r="BO12" i="5" s="1"/>
  <c r="BR6" i="5"/>
  <c r="BN12" i="5" s="1"/>
  <c r="BQ6" i="5"/>
  <c r="BM12" i="5" s="1"/>
  <c r="BP6" i="5"/>
  <c r="CZ55" i="4" s="1"/>
  <c r="BO6" i="5"/>
  <c r="BP11" i="5" s="1"/>
  <c r="BN6" i="5"/>
  <c r="BL55" i="4" s="1"/>
  <c r="BM6" i="5"/>
  <c r="BN11" i="5" s="1"/>
  <c r="BL6" i="5"/>
  <c r="X55" i="4" s="1"/>
  <c r="BK6" i="5"/>
  <c r="CF90" i="4" s="1"/>
  <c r="BJ6" i="5"/>
  <c r="BI6" i="5"/>
  <c r="BE12" i="5" s="1"/>
  <c r="BH6" i="5"/>
  <c r="BD12" i="5" s="1"/>
  <c r="BG6" i="5"/>
  <c r="OZ33" i="4" s="1"/>
  <c r="BF6" i="5"/>
  <c r="BE6" i="5"/>
  <c r="BF11" i="5" s="1"/>
  <c r="BD6" i="5"/>
  <c r="QN32" i="4" s="1"/>
  <c r="BC6" i="5"/>
  <c r="BD11" i="5" s="1"/>
  <c r="BB6" i="5"/>
  <c r="BA6" i="5"/>
  <c r="BB11" i="5" s="1"/>
  <c r="AZ6" i="5"/>
  <c r="BE90" i="4" s="1"/>
  <c r="AY6" i="5"/>
  <c r="AU12" i="5" s="1"/>
  <c r="AX6" i="5"/>
  <c r="AT12" i="5" s="1"/>
  <c r="AW6" i="5"/>
  <c r="AS12" i="5" s="1"/>
  <c r="AV6" i="5"/>
  <c r="AR12" i="5" s="1"/>
  <c r="AU6" i="5"/>
  <c r="AQ12" i="5" s="1"/>
  <c r="AT6" i="5"/>
  <c r="MN32" i="4" s="1"/>
  <c r="AS6" i="5"/>
  <c r="AT11" i="5" s="1"/>
  <c r="AR6" i="5"/>
  <c r="KZ32" i="4" s="1"/>
  <c r="AQ6" i="5"/>
  <c r="KF32" i="4" s="1"/>
  <c r="AP6" i="5"/>
  <c r="JL32" i="4" s="1"/>
  <c r="AO6" i="5"/>
  <c r="AD90" i="4" s="1"/>
  <c r="AN6" i="5"/>
  <c r="AJ12" i="5" s="1"/>
  <c r="AM6" i="5"/>
  <c r="GZ33" i="4" s="1"/>
  <c r="AL6" i="5"/>
  <c r="AK6" i="5"/>
  <c r="AG12" i="5" s="1"/>
  <c r="AJ6" i="5"/>
  <c r="AF12" i="5" s="1"/>
  <c r="AI6" i="5"/>
  <c r="AJ11" i="5" s="1"/>
  <c r="AH6" i="5"/>
  <c r="AG6" i="5"/>
  <c r="AH11" i="5" s="1"/>
  <c r="AF6" i="5"/>
  <c r="FL32" i="4" s="1"/>
  <c r="AE6" i="5"/>
  <c r="AF11" i="5" s="1"/>
  <c r="AD6" i="5"/>
  <c r="C90" i="4" s="1"/>
  <c r="AC6" i="5"/>
  <c r="Y12" i="5" s="1"/>
  <c r="AB6" i="5"/>
  <c r="X12" i="5" s="1"/>
  <c r="AA6" i="5"/>
  <c r="W12" i="5" s="1"/>
  <c r="Z6" i="5"/>
  <c r="V12" i="5" s="1"/>
  <c r="Y6" i="5"/>
  <c r="U12" i="5" s="1"/>
  <c r="X6" i="5"/>
  <c r="CZ32" i="4" s="1"/>
  <c r="W6" i="5"/>
  <c r="CF32" i="4" s="1"/>
  <c r="V6" i="5"/>
  <c r="BL32" i="4"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FI90" i="4"/>
  <c r="EH90" i="4"/>
  <c r="RA81" i="4"/>
  <c r="OY81" i="4"/>
  <c r="NX81" i="4"/>
  <c r="MW81" i="4"/>
  <c r="JN81" i="4"/>
  <c r="IM81" i="4"/>
  <c r="HL81" i="4"/>
  <c r="GK81" i="4"/>
  <c r="EC81" i="4"/>
  <c r="DB81" i="4"/>
  <c r="CA81" i="4"/>
  <c r="Y81" i="4"/>
  <c r="PZ80" i="4"/>
  <c r="KO80" i="4"/>
  <c r="IM80" i="4"/>
  <c r="HL80" i="4"/>
  <c r="GK80" i="4"/>
  <c r="EC80" i="4"/>
  <c r="DB80" i="4"/>
  <c r="AZ80" i="4"/>
  <c r="HL79" i="4"/>
  <c r="GK79" i="4"/>
  <c r="EC79" i="4"/>
  <c r="DB79" i="4"/>
  <c r="AZ79" i="4"/>
  <c r="OZ56" i="4"/>
  <c r="JL56" i="4"/>
  <c r="HT56" i="4"/>
  <c r="GZ56" i="4"/>
  <c r="FL56" i="4"/>
  <c r="ER56" i="4"/>
  <c r="RH55" i="4"/>
  <c r="QN55" i="4"/>
  <c r="PT55" i="4"/>
  <c r="OF55" i="4"/>
  <c r="LT55" i="4"/>
  <c r="KF55" i="4"/>
  <c r="HT55" i="4"/>
  <c r="GF55" i="4"/>
  <c r="FL55" i="4"/>
  <c r="ER55" i="4"/>
  <c r="CF55" i="4"/>
  <c r="AR55" i="4"/>
  <c r="PT54" i="4"/>
  <c r="OZ54" i="4"/>
  <c r="OF54" i="4"/>
  <c r="MN54" i="4"/>
  <c r="LT54" i="4"/>
  <c r="CF54" i="4"/>
  <c r="AR54" i="4"/>
  <c r="X54" i="4"/>
  <c r="QN33" i="4"/>
  <c r="PT33" i="4"/>
  <c r="HT33" i="4"/>
  <c r="FL33" i="4"/>
  <c r="CZ33" i="4"/>
  <c r="CF33" i="4"/>
  <c r="BL33" i="4"/>
  <c r="AR33" i="4"/>
  <c r="X33" i="4"/>
  <c r="PT32" i="4"/>
  <c r="OF32" i="4"/>
  <c r="ER32" i="4"/>
  <c r="RH31" i="4"/>
  <c r="QN31" i="4"/>
  <c r="GZ31" i="4"/>
  <c r="FL31" i="4"/>
  <c r="ER31" i="4"/>
  <c r="CZ31" i="4"/>
  <c r="CF31" i="4"/>
  <c r="LZ10" i="4"/>
  <c r="IT10" i="4"/>
  <c r="FN10" i="4"/>
  <c r="CH10" i="4"/>
  <c r="B10" i="4"/>
  <c r="PF8" i="4"/>
  <c r="LZ8" i="4"/>
  <c r="IT8" i="4"/>
  <c r="FN8" i="4"/>
  <c r="CH8" i="4"/>
  <c r="B8" i="4"/>
  <c r="B5" i="4"/>
  <c r="ER33" i="4" l="1"/>
  <c r="CZ54" i="4"/>
  <c r="QN54" i="4"/>
  <c r="KF56" i="4"/>
  <c r="JN79" i="4"/>
  <c r="V10" i="5"/>
  <c r="AG11" i="5"/>
  <c r="AF10" i="5"/>
  <c r="BE11" i="5"/>
  <c r="RH54" i="4"/>
  <c r="FL54" i="4"/>
  <c r="AJ10" i="5"/>
  <c r="ED10" i="5"/>
  <c r="ER54" i="4"/>
  <c r="KO79" i="4"/>
  <c r="X56" i="4"/>
  <c r="NX80" i="4"/>
  <c r="AT10" i="5"/>
  <c r="HT31" i="4"/>
  <c r="KO81" i="4"/>
  <c r="LT32" i="4"/>
  <c r="BN10" i="5"/>
  <c r="AR32" i="4"/>
  <c r="GF32" i="4"/>
  <c r="HT32" i="4"/>
  <c r="KZ56" i="4"/>
  <c r="KF31" i="4"/>
  <c r="MN56" i="4"/>
  <c r="BX10" i="5"/>
  <c r="JL31" i="4"/>
  <c r="MW79" i="4"/>
  <c r="LT31" i="4"/>
  <c r="JL33" i="4"/>
  <c r="GZ54" i="4"/>
  <c r="AR56" i="4"/>
  <c r="NX79" i="4"/>
  <c r="OY80" i="4"/>
  <c r="MN31" i="4"/>
  <c r="KF33" i="4"/>
  <c r="HT54" i="4"/>
  <c r="BL56" i="4"/>
  <c r="PT56" i="4"/>
  <c r="PZ79" i="4"/>
  <c r="X31" i="4"/>
  <c r="OF31" i="4"/>
  <c r="KZ33" i="4"/>
  <c r="JL54" i="4"/>
  <c r="CF56" i="4"/>
  <c r="QN56" i="4"/>
  <c r="RA79" i="4"/>
  <c r="AR31" i="4"/>
  <c r="OZ31" i="4"/>
  <c r="RH32" i="4"/>
  <c r="MN33" i="4"/>
  <c r="KF54" i="4"/>
  <c r="CZ56" i="4"/>
  <c r="Y79" i="4"/>
  <c r="Y80" i="4"/>
  <c r="CB10" i="5"/>
  <c r="CL10" i="5"/>
  <c r="DF10" i="5"/>
  <c r="DP10" i="5"/>
  <c r="DT10" i="5"/>
  <c r="JN80" i="4"/>
  <c r="DS11" i="5"/>
  <c r="PZ81" i="4"/>
  <c r="ED12" i="5"/>
  <c r="RA80" i="4"/>
  <c r="OZ55" i="4"/>
  <c r="CU11" i="5"/>
  <c r="RH56" i="4"/>
  <c r="CX12" i="5"/>
  <c r="AZ81" i="4"/>
  <c r="DF12" i="5"/>
  <c r="MW80" i="4"/>
  <c r="W11" i="5"/>
  <c r="CM11" i="5"/>
  <c r="PT31" i="4"/>
  <c r="LT33" i="4"/>
  <c r="CA80" i="4"/>
  <c r="BO11" i="5"/>
  <c r="GZ32" i="4"/>
  <c r="AI11" i="5"/>
  <c r="OZ32" i="4"/>
  <c r="BC11" i="5"/>
  <c r="OF33" i="4"/>
  <c r="BB12" i="5"/>
  <c r="RH33" i="4"/>
  <c r="BF12" i="5"/>
  <c r="GZ55" i="4"/>
  <c r="CA11" i="5"/>
  <c r="GF56" i="4"/>
  <c r="BZ12" i="5"/>
  <c r="OF56" i="4"/>
  <c r="CT12" i="5"/>
  <c r="LT56" i="4"/>
  <c r="AQ11" i="5"/>
  <c r="GF33" i="4"/>
  <c r="AH12" i="5"/>
  <c r="EC10" i="5"/>
  <c r="CK10" i="5"/>
  <c r="AS10" i="5"/>
  <c r="OY79" i="4"/>
  <c r="KZ54" i="4"/>
  <c r="KZ31" i="4"/>
  <c r="IM79" i="4"/>
  <c r="GF54" i="4"/>
  <c r="GF31" i="4"/>
  <c r="BL54" i="4"/>
  <c r="BL31" i="4"/>
  <c r="DR10" i="5"/>
  <c r="BZ10" i="5"/>
  <c r="AH10" i="5"/>
  <c r="DG10" i="5"/>
  <c r="BO10" i="5"/>
  <c r="W10" i="5"/>
  <c r="CA79" i="4"/>
  <c r="CV10" i="5"/>
  <c r="AU11" i="5"/>
  <c r="CI11" i="5"/>
  <c r="AG10" i="5"/>
  <c r="AQ10" i="5"/>
  <c r="AU10" i="5"/>
  <c r="BE10" i="5"/>
  <c r="BY10" i="5"/>
  <c r="CI10" i="5"/>
  <c r="CM10" i="5"/>
  <c r="CW10" i="5"/>
  <c r="DQ10" i="5"/>
  <c r="EA10" i="5"/>
  <c r="EE10" i="5"/>
  <c r="X11" i="5"/>
  <c r="AR11" i="5"/>
  <c r="AI12" i="5"/>
  <c r="BC12" i="5"/>
  <c r="X10" i="5"/>
  <c r="AR10" i="5"/>
  <c r="BB10" i="5"/>
  <c r="BF10" i="5"/>
  <c r="BP10" i="5"/>
  <c r="CJ10" i="5"/>
  <c r="CT10" i="5"/>
  <c r="CX10" i="5"/>
  <c r="DH10" i="5"/>
  <c r="EB10" i="5"/>
  <c r="U11" i="5"/>
  <c r="Y11" i="5"/>
  <c r="AS11" i="5"/>
  <c r="BM11" i="5"/>
  <c r="BQ11" i="5"/>
  <c r="CK11" i="5"/>
  <c r="U10" i="5"/>
  <c r="Y10" i="5"/>
  <c r="AI10" i="5"/>
  <c r="BC10" i="5"/>
  <c r="BM10" i="5"/>
  <c r="BQ10" i="5"/>
  <c r="CA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<sst xmlns="http://schemas.openxmlformats.org/spreadsheetml/2006/main" count="262" uniqueCount="107">
  <si>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</si>
  <si>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</si>
  <si>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</si>
  <si>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</si>
  <si>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</si>
  <si>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</si>
  <si>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</si>
  <si>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</si>
  <si>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</si>
  <si>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</si>
  <si>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</si>
  <si>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</si>
  <si>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</si>
  <si>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</si>
  <si>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</si>
  <si>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</si>
  <si>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</si>
  <si>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</si>
  <si>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</si>
  <si>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</si>
  <si>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</si>
  <si>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</si>
  <si>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</si>
  <si>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</si>
  <si>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</si>
  <si>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</si>
  <si>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</si>
  <si>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</si>
  <si>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</si>
  <si>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</si>
  <si>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</si>
  <si>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</si>
  <si>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</si>
  <si>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</si>
  <si>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</si>
  <si>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</si>
  <si>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</si>
  <si>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</si>
  <si>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</si>
  <si>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</si>
  <si>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</si>
  <si>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</si>
  <si>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</si>
  <si>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</si>
  <si>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</si>
  <si>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</si>
  <si>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</si>
  <si>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</si>
  <si>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</si>
  <si>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</si>
  <si>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</si>
  <si>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</si>
  <si>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</si>
  <si>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</si>
  <si>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</si>
  <si>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</si>
  <si>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</si>
  <si>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</si>
  <si>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</si>
  <si>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</si>
  <si>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</si>
  <si>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</si>
  <si>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</si>
  <si>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</si>
  <si>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</si>
  <si>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</si>
  <si>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</si>
  <si>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</si>
  <si>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</si>
  <si>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</si>
  <si>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</si>
  <si>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</si>
  <si>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</si>
  <si>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</si>
  <si>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</si>
  <si>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</si>
  <si>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</si>
  <si>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</si>
  <si>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</si>
  <si>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</si>
  <si>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</si>
  <si>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</si>
  <si>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</si>
  <si>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</si>
  <si>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</si>
  <si>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</si>
  <si>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</si>
  <si>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</si>
  <si>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230006</t>
  </si>
  <si>
    <t>46</t>
  </si>
  <si>
    <t>02</t>
  </si>
  <si>
    <t>0</t>
  </si>
  <si>
    <t>000</t>
  </si>
  <si>
    <t>愛知県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</si>
  <si>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</si>
  <si>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</si>
  <si>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</si>
  <si>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</si>
  <si>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</si>
  <si>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</si>
  <si>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</si>
  <si>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</si>
  <si>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</si>
  <si>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</si>
  <si>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愛知県工業用水道事業の経営状況は健全であるが、物価上昇の継続及び地震防災対策、老朽化施設更新の実施により、費用が増加する見込みであることから、令和８年３月策定予定の「愛知県企業庁経営戦略2035」（計画期間：令和８年度～令和17年度）に基づき、引き続き効率化等を推進し、今後とも健全経営に努めていく。</t>
    <rPh sb="29" eb="31">
      <t>ケイゾク</t>
    </rPh>
    <rPh sb="31" eb="32">
      <t>オヨ</t>
    </rPh>
    <rPh sb="48" eb="50">
      <t>ジッシ</t>
    </rPh>
    <rPh sb="54" eb="56">
      <t>ヒヨウ</t>
    </rPh>
    <rPh sb="78" eb="80">
      <t>サクテイ</t>
    </rPh>
    <rPh sb="80" eb="82">
      <t>ヨテイ</t>
    </rPh>
    <rPh sb="105" eb="107">
      <t>レイワ</t>
    </rPh>
    <phoneticPr fontId="5"/>
  </si>
  <si>
    <t>【健全性】
　本県の工業用水道事業は、企業債等の借換えや繰上償還による支払利息の軽減等、経営の合理化に努めてきたことから、①経常収支比率及び⑤料金回収率は100%を超えて推移し、②累積欠損金は発生していない。しかし、水源の大半を遠隔地のダムに依存し、施設建設に多額の費用を要しているため、⑥給水原価は類似団体平均を上回って推移している。令和４年度以降、燃料価格の高騰に伴う電気料金の増額や物価上昇に伴い、⑥給水原価は令和３年度以前に比べ上昇しており、⑤料金回収率及び①経常収支比率は令和３年度以前に比べ減少していた。令和６年度は契約水量の増加により⑥給水原価及び⑤料金回収率が物価上昇前の令和３年度と同水準まで戻っている。
　また、④企業債残高対給水収益比率が概ね横ばいで推移しており、③流動比率も100%を超えていることから、経営状況については健全な状態である。
【効率性】
　施設の利用状況については、⑦施設利用率及び⑧契約率がともに類似団体平均を上回っており、効率的な施設利用ができている。</t>
    <rPh sb="173" eb="175">
      <t>イコウ</t>
    </rPh>
    <rPh sb="258" eb="260">
      <t>レイワ</t>
    </rPh>
    <rPh sb="261" eb="263">
      <t>ネンド</t>
    </rPh>
    <rPh sb="264" eb="268">
      <t>ケイヤクスイリョウ</t>
    </rPh>
    <rPh sb="269" eb="271">
      <t>ゾウカ</t>
    </rPh>
    <rPh sb="275" eb="279">
      <t>キュウスイゲンカ</t>
    </rPh>
    <rPh sb="279" eb="280">
      <t>オヨ</t>
    </rPh>
    <rPh sb="282" eb="287">
      <t>リョウキンカイシュウリツ</t>
    </rPh>
    <rPh sb="288" eb="292">
      <t>ブッカジョウショウ</t>
    </rPh>
    <rPh sb="292" eb="293">
      <t>マエ</t>
    </rPh>
    <rPh sb="294" eb="296">
      <t>レイワ</t>
    </rPh>
    <rPh sb="297" eb="299">
      <t>ネンド</t>
    </rPh>
    <rPh sb="330" eb="331">
      <t>オオム</t>
    </rPh>
    <rPh sb="332" eb="333">
      <t>ヨコ</t>
    </rPh>
    <rPh sb="336" eb="338">
      <t>スイイ</t>
    </rPh>
    <rPh sb="410" eb="411">
      <t>オヨ</t>
    </rPh>
    <phoneticPr fontId="5"/>
  </si>
  <si>
    <t>【老朽化の状況】
　昭和30年代から順次建設されたことから、老朽化が進んでおり、①有形固定資産減価償却率は類似団体平均より高めの割合を示している。一方、建設年度が比較的に新しい管路もあることから、②管路経年化率は、類似団体平均より低めの割合を示している。
【管路の更新状況】
　「工業用水道事業老朽化施設更新計画」（計画期間：平成30年度～令和12年度）等に基づき計画的に更新を行っているが、管路更新工事は複数年にかけて行われ、単年度に更新した管路延長の割合を示す③管路更新率は年度により数値にばらつきを生じており、令和６年度は類似団体平均値をやや下回っている。</t>
    <rPh sb="266" eb="270">
      <t>ルイジダンタイ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</si>
</sst>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2" fillId="0" borderId="8" xfId="0" applyFont="1" applyBorder="1">
      <alignment vertical="center"/>
    </xf>
    <xf numFmtId="0" fontId="22" fillId="0" borderId="0" xfId="0" applyFont="1">
      <alignment vertical="center"/>
    </xf>
    <xf numFmtId="0" fontId="22"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9" xfId="0" applyFont="1" applyBorder="1" applyAlignment="1">
      <alignment horizontal="lef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67.180000000000007</c:v>
                </c:pt>
                <c:pt idx="1">
                  <c:v>67.260000000000005</c:v>
                </c:pt>
                <c:pt idx="2">
                  <c:v>66.81</c:v>
                </c:pt>
                <c:pt idx="3">
                  <c:v>67.17</c:v>
                </c:pt>
                <c:pt idx="4">
                  <c:v>67.61</c:v>
                </c:pt>
              </c:numCache>
            </c:numRef>
          </c:val>
          <c:extLst>
            <c:ext xmlns:c16="http://schemas.microsoft.com/office/drawing/2014/chart" uri="{C3380CC4-5D6E-409C-BE32-E72D297353CC}">
              <c16:uniqueId val="{00000000-8F4D-4D05-8DBD-0A39261A57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8F4D-4D05-8DBD-0A39261A57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E9-4A90-8584-35897562BC3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8DE9-4A90-8584-35897562BC3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118.24</c:v>
                </c:pt>
                <c:pt idx="1">
                  <c:v>117.67</c:v>
                </c:pt>
                <c:pt idx="2">
                  <c:v>116.1</c:v>
                </c:pt>
                <c:pt idx="3">
                  <c:v>115.78</c:v>
                </c:pt>
                <c:pt idx="4">
                  <c:v>116.2</c:v>
                </c:pt>
              </c:numCache>
            </c:numRef>
          </c:val>
          <c:extLst>
            <c:ext xmlns:c16="http://schemas.microsoft.com/office/drawing/2014/chart" uri="{C3380CC4-5D6E-409C-BE32-E72D297353CC}">
              <c16:uniqueId val="{00000000-7767-449D-9125-D9BFE2CE12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7767-449D-9125-D9BFE2CE12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34.020000000000003</c:v>
                </c:pt>
                <c:pt idx="1">
                  <c:v>33.950000000000003</c:v>
                </c:pt>
                <c:pt idx="2">
                  <c:v>33.619999999999997</c:v>
                </c:pt>
                <c:pt idx="3">
                  <c:v>34.49</c:v>
                </c:pt>
                <c:pt idx="4">
                  <c:v>38.14</c:v>
                </c:pt>
              </c:numCache>
            </c:numRef>
          </c:val>
          <c:extLst>
            <c:ext xmlns:c16="http://schemas.microsoft.com/office/drawing/2014/chart" uri="{C3380CC4-5D6E-409C-BE32-E72D297353CC}">
              <c16:uniqueId val="{00000000-8934-4B9C-B4A1-7707C97427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8934-4B9C-B4A1-7707C97427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0.06</c:v>
                </c:pt>
                <c:pt idx="1">
                  <c:v>0.19</c:v>
                </c:pt>
                <c:pt idx="2">
                  <c:v>0.16</c:v>
                </c:pt>
                <c:pt idx="3">
                  <c:v>0.16</c:v>
                </c:pt>
                <c:pt idx="4">
                  <c:v>0.08</c:v>
                </c:pt>
              </c:numCache>
            </c:numRef>
          </c:val>
          <c:extLst>
            <c:ext xmlns:c16="http://schemas.microsoft.com/office/drawing/2014/chart" uri="{C3380CC4-5D6E-409C-BE32-E72D297353CC}">
              <c16:uniqueId val="{00000000-8EFC-4756-A0CD-3BCF139AD7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8EFC-4756-A0CD-3BCF139AD7B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130.96</c:v>
                </c:pt>
                <c:pt idx="1">
                  <c:v>129.88</c:v>
                </c:pt>
                <c:pt idx="2">
                  <c:v>122.69</c:v>
                </c:pt>
                <c:pt idx="3">
                  <c:v>171.62</c:v>
                </c:pt>
                <c:pt idx="4">
                  <c:v>157.55000000000001</c:v>
                </c:pt>
              </c:numCache>
            </c:numRef>
          </c:val>
          <c:extLst>
            <c:ext xmlns:c16="http://schemas.microsoft.com/office/drawing/2014/chart" uri="{C3380CC4-5D6E-409C-BE32-E72D297353CC}">
              <c16:uniqueId val="{00000000-39D1-4EE6-9BE1-E360BA7FF62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39D1-4EE6-9BE1-E360BA7FF62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259</c:v>
                </c:pt>
                <c:pt idx="1">
                  <c:v>256.8</c:v>
                </c:pt>
                <c:pt idx="2">
                  <c:v>263.83999999999997</c:v>
                </c:pt>
                <c:pt idx="3">
                  <c:v>273.14</c:v>
                </c:pt>
                <c:pt idx="4">
                  <c:v>261.31</c:v>
                </c:pt>
              </c:numCache>
            </c:numRef>
          </c:val>
          <c:extLst>
            <c:ext xmlns:c16="http://schemas.microsoft.com/office/drawing/2014/chart" uri="{C3380CC4-5D6E-409C-BE32-E72D297353CC}">
              <c16:uniqueId val="{00000000-C8DD-436A-B5CB-3B4E90A90D6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C8DD-436A-B5CB-3B4E90A90D6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117.15</c:v>
                </c:pt>
                <c:pt idx="1">
                  <c:v>117.15</c:v>
                </c:pt>
                <c:pt idx="2">
                  <c:v>115.13</c:v>
                </c:pt>
                <c:pt idx="3">
                  <c:v>115.97</c:v>
                </c:pt>
                <c:pt idx="4">
                  <c:v>116.8</c:v>
                </c:pt>
              </c:numCache>
            </c:numRef>
          </c:val>
          <c:extLst>
            <c:ext xmlns:c16="http://schemas.microsoft.com/office/drawing/2014/chart" uri="{C3380CC4-5D6E-409C-BE32-E72D297353CC}">
              <c16:uniqueId val="{00000000-5863-4E9B-872C-DCB9740B602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5863-4E9B-872C-DCB9740B602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24.79</c:v>
                </c:pt>
                <c:pt idx="1">
                  <c:v>24.81</c:v>
                </c:pt>
                <c:pt idx="2">
                  <c:v>26.26</c:v>
                </c:pt>
                <c:pt idx="3">
                  <c:v>25.06</c:v>
                </c:pt>
                <c:pt idx="4">
                  <c:v>24.91</c:v>
                </c:pt>
              </c:numCache>
            </c:numRef>
          </c:val>
          <c:extLst>
            <c:ext xmlns:c16="http://schemas.microsoft.com/office/drawing/2014/chart" uri="{C3380CC4-5D6E-409C-BE32-E72D297353CC}">
              <c16:uniqueId val="{00000000-E308-4E31-9CC6-07463F2FB47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E308-4E31-9CC6-07463F2FB47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60.77</c:v>
                </c:pt>
                <c:pt idx="1">
                  <c:v>60.8</c:v>
                </c:pt>
                <c:pt idx="2">
                  <c:v>59.35</c:v>
                </c:pt>
                <c:pt idx="3">
                  <c:v>60.01</c:v>
                </c:pt>
                <c:pt idx="4">
                  <c:v>58.33</c:v>
                </c:pt>
              </c:numCache>
            </c:numRef>
          </c:val>
          <c:extLst>
            <c:ext xmlns:c16="http://schemas.microsoft.com/office/drawing/2014/chart" uri="{C3380CC4-5D6E-409C-BE32-E72D297353CC}">
              <c16:uniqueId val="{00000000-A5FF-4094-A641-28BE7BED20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A5FF-4094-A641-28BE7BED20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84.81</c:v>
                </c:pt>
                <c:pt idx="1">
                  <c:v>84.77</c:v>
                </c:pt>
                <c:pt idx="2">
                  <c:v>84.61</c:v>
                </c:pt>
                <c:pt idx="3">
                  <c:v>85.09</c:v>
                </c:pt>
                <c:pt idx="4">
                  <c:v>83.95</c:v>
                </c:pt>
              </c:numCache>
            </c:numRef>
          </c:val>
          <c:extLst>
            <c:ext xmlns:c16="http://schemas.microsoft.com/office/drawing/2014/chart" uri="{C3380CC4-5D6E-409C-BE32-E72D297353CC}">
              <c16:uniqueId val="{00000000-E02F-4272-92E9-07847A11DD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E02F-4272-92E9-07847A11DD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愛知県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1450600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4</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846194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71.900000000000006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375</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1217784</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118.24</v>
      </c>
      <c r="Y32" s="121"/>
      <c r="Z32" s="121"/>
      <c r="AA32" s="121"/>
      <c r="AB32" s="121"/>
      <c r="AC32" s="121"/>
      <c r="AD32" s="121"/>
      <c r="AE32" s="121"/>
      <c r="AF32" s="121"/>
      <c r="AG32" s="121"/>
      <c r="AH32" s="121"/>
      <c r="AI32" s="121"/>
      <c r="AJ32" s="121"/>
      <c r="AK32" s="121"/>
      <c r="AL32" s="121"/>
      <c r="AM32" s="121"/>
      <c r="AN32" s="121"/>
      <c r="AO32" s="121"/>
      <c r="AP32" s="121"/>
      <c r="AQ32" s="122"/>
      <c r="AR32" s="120">
        <f>データ!U6</f>
        <v>117.67</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116.1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115.78</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116.2</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130.96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129.88</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122.69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171.62</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157.55000000000001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259</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256.8</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263.83999999999997</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273.14</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261.31</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117.15</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117.15</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115.13</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115.97</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116.8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24.79</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24.81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26.26</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25.06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24.91</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60.77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60.8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59.35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60.01</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58.33</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84.81</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84.77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84.61</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85.09</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83.95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142" t="s">
        <v>27</v>
      </c>
      <c r="SN66" s="143"/>
      <c r="SO66" s="143"/>
      <c r="SP66" s="143"/>
      <c r="SQ66" s="143"/>
      <c r="SR66" s="143"/>
      <c r="SS66" s="143"/>
      <c r="ST66" s="143"/>
      <c r="SU66" s="143"/>
      <c r="SV66" s="143"/>
      <c r="SW66" s="143"/>
      <c r="SX66" s="143"/>
      <c r="SY66" s="143"/>
      <c r="SZ66" s="143"/>
      <c r="TA66" s="144"/>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145"/>
      <c r="SN67" s="146"/>
      <c r="SO67" s="146"/>
      <c r="SP67" s="146"/>
      <c r="SQ67" s="146"/>
      <c r="SR67" s="146"/>
      <c r="SS67" s="146"/>
      <c r="ST67" s="146"/>
      <c r="SU67" s="146"/>
      <c r="SV67" s="146"/>
      <c r="SW67" s="146"/>
      <c r="SX67" s="146"/>
      <c r="SY67" s="146"/>
      <c r="SZ67" s="146"/>
      <c r="TA67" s="147"/>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R02</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R03</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R04</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R05</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R06</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R02</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R03</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R04</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R05</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R06</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R02</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R03</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R04</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R05</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R06</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67.180000000000007</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67.260000000000005</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66.81</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67.17</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67.61</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34.020000000000003</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33.950000000000003</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33.619999999999997</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34.49</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38.14</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0.06</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0.19</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0.16</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0.16</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0.08</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60.35</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61.07</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61.99</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62.44</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62.28</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52.07</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50.36</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51.48</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52.79</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53.56</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0.5</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0.2</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0.24</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0.31</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0.22</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nB76ATMJE9K8LEOSoec7LLHTsYS/tnczMIIox/lzS66MFtOiya9ISo4jL+kr+p3RMDzC2sFxSMJhHs9Dq30SmQ==" saltValue="49/2as0ONQnNXyKktsO9Iw=="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118.24</v>
      </c>
      <c r="U6" s="35">
        <f>U7</f>
        <v>117.67</v>
      </c>
      <c r="V6" s="35">
        <f>V7</f>
        <v>116.1</v>
      </c>
      <c r="W6" s="35">
        <f>W7</f>
        <v>115.78</v>
      </c>
      <c r="X6" s="35">
        <f t="shared" si="3"/>
        <v>116.2</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130.96</v>
      </c>
      <c r="AQ6" s="35">
        <f>AQ7</f>
        <v>129.88</v>
      </c>
      <c r="AR6" s="35">
        <f>AR7</f>
        <v>122.69</v>
      </c>
      <c r="AS6" s="35">
        <f>AS7</f>
        <v>171.62</v>
      </c>
      <c r="AT6" s="35">
        <f t="shared" si="3"/>
        <v>157.55000000000001</v>
      </c>
      <c r="AU6" s="35">
        <f t="shared" si="3"/>
        <v>380.84</v>
      </c>
      <c r="AV6" s="35">
        <f t="shared" si="3"/>
        <v>424.64</v>
      </c>
      <c r="AW6" s="35">
        <f t="shared" si="3"/>
        <v>427.23</v>
      </c>
      <c r="AX6" s="35">
        <f t="shared" si="3"/>
        <v>454.07</v>
      </c>
      <c r="AY6" s="35">
        <f t="shared" si="3"/>
        <v>381.88</v>
      </c>
      <c r="AZ6" s="33" t="str">
        <f>IF(AZ7="-","【-】","【"&amp;SUBSTITUTE(TEXT(AZ7,"#,##0.00"),"-","△")&amp;"】")</f>
        <v>【439.16】</v>
      </c>
      <c r="BA6" s="35">
        <f t="shared" si="3"/>
        <v>259</v>
      </c>
      <c r="BB6" s="35">
        <f>BB7</f>
        <v>256.8</v>
      </c>
      <c r="BC6" s="35">
        <f>BC7</f>
        <v>263.83999999999997</v>
      </c>
      <c r="BD6" s="35">
        <f>BD7</f>
        <v>273.14</v>
      </c>
      <c r="BE6" s="35">
        <f t="shared" si="3"/>
        <v>261.31</v>
      </c>
      <c r="BF6" s="35">
        <f t="shared" si="3"/>
        <v>225.72</v>
      </c>
      <c r="BG6" s="35">
        <f t="shared" si="3"/>
        <v>217.8</v>
      </c>
      <c r="BH6" s="35">
        <f t="shared" si="3"/>
        <v>216.05</v>
      </c>
      <c r="BI6" s="35">
        <f t="shared" si="3"/>
        <v>213.13</v>
      </c>
      <c r="BJ6" s="35">
        <f t="shared" si="3"/>
        <v>213.1</v>
      </c>
      <c r="BK6" s="33" t="str">
        <f>IF(BK7="-","【-】","【"&amp;SUBSTITUTE(TEXT(BK7,"#,##0.00"),"-","△")&amp;"】")</f>
        <v>【227.97】</v>
      </c>
      <c r="BL6" s="35">
        <f t="shared" si="3"/>
        <v>117.15</v>
      </c>
      <c r="BM6" s="35">
        <f>BM7</f>
        <v>117.15</v>
      </c>
      <c r="BN6" s="35">
        <f>BN7</f>
        <v>115.13</v>
      </c>
      <c r="BO6" s="35">
        <f>BO7</f>
        <v>115.97</v>
      </c>
      <c r="BP6" s="35">
        <f t="shared" si="3"/>
        <v>116.8</v>
      </c>
      <c r="BQ6" s="35">
        <f t="shared" si="3"/>
        <v>116.75</v>
      </c>
      <c r="BR6" s="35">
        <f t="shared" si="3"/>
        <v>115.48</v>
      </c>
      <c r="BS6" s="35">
        <f t="shared" si="3"/>
        <v>109.91</v>
      </c>
      <c r="BT6" s="35">
        <f t="shared" si="3"/>
        <v>111.83</v>
      </c>
      <c r="BU6" s="35">
        <f t="shared" si="3"/>
        <v>108.95</v>
      </c>
      <c r="BV6" s="33" t="str">
        <f>IF(BV7="-","【-】","【"&amp;SUBSTITUTE(TEXT(BV7,"#,##0.00"),"-","△")&amp;"】")</f>
        <v>【107.69】</v>
      </c>
      <c r="BW6" s="35">
        <f t="shared" si="3"/>
        <v>24.79</v>
      </c>
      <c r="BX6" s="35">
        <f>BX7</f>
        <v>24.81</v>
      </c>
      <c r="BY6" s="35">
        <f>BY7</f>
        <v>26.26</v>
      </c>
      <c r="BZ6" s="35">
        <f>BZ7</f>
        <v>25.06</v>
      </c>
      <c r="CA6" s="35">
        <f t="shared" si="3"/>
        <v>24.91</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60.77</v>
      </c>
      <c r="CI6" s="35">
        <f>CI7</f>
        <v>60.8</v>
      </c>
      <c r="CJ6" s="35">
        <f>CJ7</f>
        <v>59.35</v>
      </c>
      <c r="CK6" s="35">
        <f>CK7</f>
        <v>60.01</v>
      </c>
      <c r="CL6" s="35">
        <f t="shared" si="5"/>
        <v>58.33</v>
      </c>
      <c r="CM6" s="35">
        <f t="shared" si="5"/>
        <v>56</v>
      </c>
      <c r="CN6" s="35">
        <f t="shared" si="5"/>
        <v>56.81</v>
      </c>
      <c r="CO6" s="35">
        <f t="shared" si="5"/>
        <v>55.65</v>
      </c>
      <c r="CP6" s="35">
        <f t="shared" si="5"/>
        <v>54.73</v>
      </c>
      <c r="CQ6" s="35">
        <f t="shared" si="5"/>
        <v>54.32</v>
      </c>
      <c r="CR6" s="33" t="str">
        <f>IF(CR7="-","【-】","【"&amp;SUBSTITUTE(TEXT(CR7,"#,##0.00"),"-","△")&amp;"】")</f>
        <v>【52.31】</v>
      </c>
      <c r="CS6" s="35">
        <f t="shared" ref="CS6:DB6" si="6">CS7</f>
        <v>84.81</v>
      </c>
      <c r="CT6" s="35">
        <f>CT7</f>
        <v>84.77</v>
      </c>
      <c r="CU6" s="35">
        <f>CU7</f>
        <v>84.61</v>
      </c>
      <c r="CV6" s="35">
        <f>CV7</f>
        <v>85.09</v>
      </c>
      <c r="CW6" s="35">
        <f t="shared" si="6"/>
        <v>83.95</v>
      </c>
      <c r="CX6" s="35">
        <f t="shared" si="6"/>
        <v>80.08</v>
      </c>
      <c r="CY6" s="35">
        <f t="shared" si="6"/>
        <v>79.69</v>
      </c>
      <c r="CZ6" s="35">
        <f t="shared" si="6"/>
        <v>78.66</v>
      </c>
      <c r="DA6" s="35">
        <f t="shared" si="6"/>
        <v>80.2</v>
      </c>
      <c r="DB6" s="35">
        <f t="shared" si="6"/>
        <v>79.72</v>
      </c>
      <c r="DC6" s="33" t="str">
        <f>IF(DC7="-","【-】","【"&amp;SUBSTITUTE(TEXT(DC7,"#,##0.00"),"-","△")&amp;"】")</f>
        <v>【77.20】</v>
      </c>
      <c r="DD6" s="35">
        <f t="shared" ref="DD6:DM6" si="7">DD7</f>
        <v>67.180000000000007</v>
      </c>
      <c r="DE6" s="35">
        <f>DE7</f>
        <v>67.260000000000005</v>
      </c>
      <c r="DF6" s="35">
        <f>DF7</f>
        <v>66.81</v>
      </c>
      <c r="DG6" s="35">
        <f>DG7</f>
        <v>67.17</v>
      </c>
      <c r="DH6" s="35">
        <f t="shared" si="7"/>
        <v>67.61</v>
      </c>
      <c r="DI6" s="35">
        <f t="shared" si="7"/>
        <v>60.35</v>
      </c>
      <c r="DJ6" s="35">
        <f t="shared" si="7"/>
        <v>61.07</v>
      </c>
      <c r="DK6" s="35">
        <f t="shared" si="7"/>
        <v>61.99</v>
      </c>
      <c r="DL6" s="35">
        <f t="shared" si="7"/>
        <v>62.44</v>
      </c>
      <c r="DM6" s="35">
        <f t="shared" si="7"/>
        <v>62.28</v>
      </c>
      <c r="DN6" s="33" t="str">
        <f>IF(DN7="-","【-】","【"&amp;SUBSTITUTE(TEXT(DN7,"#,##0.00"),"-","△")&amp;"】")</f>
        <v>【61.29】</v>
      </c>
      <c r="DO6" s="35">
        <f t="shared" ref="DO6:DX6" si="8">DO7</f>
        <v>34.020000000000003</v>
      </c>
      <c r="DP6" s="35">
        <f>DP7</f>
        <v>33.950000000000003</v>
      </c>
      <c r="DQ6" s="35">
        <f>DQ7</f>
        <v>33.619999999999997</v>
      </c>
      <c r="DR6" s="35">
        <f>DR7</f>
        <v>34.49</v>
      </c>
      <c r="DS6" s="35">
        <f t="shared" si="8"/>
        <v>38.14</v>
      </c>
      <c r="DT6" s="35">
        <f t="shared" si="8"/>
        <v>52.07</v>
      </c>
      <c r="DU6" s="35">
        <f t="shared" si="8"/>
        <v>50.36</v>
      </c>
      <c r="DV6" s="35">
        <f t="shared" si="8"/>
        <v>51.48</v>
      </c>
      <c r="DW6" s="35">
        <f t="shared" si="8"/>
        <v>52.79</v>
      </c>
      <c r="DX6" s="35">
        <f t="shared" si="8"/>
        <v>53.56</v>
      </c>
      <c r="DY6" s="33" t="str">
        <f>IF(DY7="-","【-】","【"&amp;SUBSTITUTE(TEXT(DY7,"#,##0.00"),"-","△")&amp;"】")</f>
        <v>【50.74】</v>
      </c>
      <c r="DZ6" s="35">
        <f t="shared" ref="DZ6:EI6" si="9">DZ7</f>
        <v>0.06</v>
      </c>
      <c r="EA6" s="35">
        <f>EA7</f>
        <v>0.19</v>
      </c>
      <c r="EB6" s="35">
        <f>EB7</f>
        <v>0.16</v>
      </c>
      <c r="EC6" s="35">
        <f>EC7</f>
        <v>0.16</v>
      </c>
      <c r="ED6" s="35">
        <f t="shared" si="9"/>
        <v>0.08</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1450600</v>
      </c>
      <c r="L7" s="37" t="s">
        <v>96</v>
      </c>
      <c r="M7" s="38">
        <v>4</v>
      </c>
      <c r="N7" s="38">
        <v>846194</v>
      </c>
      <c r="O7" s="39" t="s">
        <v>97</v>
      </c>
      <c r="P7" s="39">
        <v>71.900000000000006</v>
      </c>
      <c r="Q7" s="38">
        <v>375</v>
      </c>
      <c r="R7" s="38">
        <v>1217784</v>
      </c>
      <c r="S7" s="37" t="s">
        <v>98</v>
      </c>
      <c r="T7" s="40">
        <v>118.24</v>
      </c>
      <c r="U7" s="40">
        <v>117.67</v>
      </c>
      <c r="V7" s="40">
        <v>116.1</v>
      </c>
      <c r="W7" s="40">
        <v>115.78</v>
      </c>
      <c r="X7" s="40">
        <v>116.2</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130.96</v>
      </c>
      <c r="AQ7" s="40">
        <v>129.88</v>
      </c>
      <c r="AR7" s="40">
        <v>122.69</v>
      </c>
      <c r="AS7" s="40">
        <v>171.62</v>
      </c>
      <c r="AT7" s="40">
        <v>157.55000000000001</v>
      </c>
      <c r="AU7" s="40">
        <v>380.84</v>
      </c>
      <c r="AV7" s="40">
        <v>424.64</v>
      </c>
      <c r="AW7" s="40">
        <v>427.23</v>
      </c>
      <c r="AX7" s="40">
        <v>454.07</v>
      </c>
      <c r="AY7" s="40">
        <v>381.88</v>
      </c>
      <c r="AZ7" s="40">
        <v>439.16</v>
      </c>
      <c r="BA7" s="40">
        <v>259</v>
      </c>
      <c r="BB7" s="40">
        <v>256.8</v>
      </c>
      <c r="BC7" s="40">
        <v>263.83999999999997</v>
      </c>
      <c r="BD7" s="40">
        <v>273.14</v>
      </c>
      <c r="BE7" s="40">
        <v>261.31</v>
      </c>
      <c r="BF7" s="40">
        <v>225.72</v>
      </c>
      <c r="BG7" s="40">
        <v>217.8</v>
      </c>
      <c r="BH7" s="40">
        <v>216.05</v>
      </c>
      <c r="BI7" s="40">
        <v>213.13</v>
      </c>
      <c r="BJ7" s="40">
        <v>213.1</v>
      </c>
      <c r="BK7" s="40">
        <v>227.97</v>
      </c>
      <c r="BL7" s="40">
        <v>117.15</v>
      </c>
      <c r="BM7" s="40">
        <v>117.15</v>
      </c>
      <c r="BN7" s="40">
        <v>115.13</v>
      </c>
      <c r="BO7" s="40">
        <v>115.97</v>
      </c>
      <c r="BP7" s="40">
        <v>116.8</v>
      </c>
      <c r="BQ7" s="40">
        <v>116.75</v>
      </c>
      <c r="BR7" s="40">
        <v>115.48</v>
      </c>
      <c r="BS7" s="40">
        <v>109.91</v>
      </c>
      <c r="BT7" s="40">
        <v>111.83</v>
      </c>
      <c r="BU7" s="40">
        <v>108.95</v>
      </c>
      <c r="BV7" s="40">
        <v>107.69</v>
      </c>
      <c r="BW7" s="40">
        <v>24.79</v>
      </c>
      <c r="BX7" s="40">
        <v>24.81</v>
      </c>
      <c r="BY7" s="40">
        <v>26.26</v>
      </c>
      <c r="BZ7" s="40">
        <v>25.06</v>
      </c>
      <c r="CA7" s="40">
        <v>24.91</v>
      </c>
      <c r="CB7" s="40">
        <v>17.22</v>
      </c>
      <c r="CC7" s="40">
        <v>17.440000000000001</v>
      </c>
      <c r="CD7" s="40">
        <v>18.62</v>
      </c>
      <c r="CE7" s="40">
        <v>18.36</v>
      </c>
      <c r="CF7" s="40">
        <v>18.88</v>
      </c>
      <c r="CG7" s="40">
        <v>20.260000000000002</v>
      </c>
      <c r="CH7" s="40">
        <v>60.77</v>
      </c>
      <c r="CI7" s="40">
        <v>60.8</v>
      </c>
      <c r="CJ7" s="40">
        <v>59.35</v>
      </c>
      <c r="CK7" s="40">
        <v>60.01</v>
      </c>
      <c r="CL7" s="40">
        <v>58.33</v>
      </c>
      <c r="CM7" s="40">
        <v>56</v>
      </c>
      <c r="CN7" s="40">
        <v>56.81</v>
      </c>
      <c r="CO7" s="40">
        <v>55.65</v>
      </c>
      <c r="CP7" s="40">
        <v>54.73</v>
      </c>
      <c r="CQ7" s="40">
        <v>54.32</v>
      </c>
      <c r="CR7" s="40">
        <v>52.31</v>
      </c>
      <c r="CS7" s="40">
        <v>84.81</v>
      </c>
      <c r="CT7" s="40">
        <v>84.77</v>
      </c>
      <c r="CU7" s="40">
        <v>84.61</v>
      </c>
      <c r="CV7" s="40">
        <v>85.09</v>
      </c>
      <c r="CW7" s="40">
        <v>83.95</v>
      </c>
      <c r="CX7" s="40">
        <v>80.08</v>
      </c>
      <c r="CY7" s="40">
        <v>79.69</v>
      </c>
      <c r="CZ7" s="40">
        <v>78.66</v>
      </c>
      <c r="DA7" s="40">
        <v>80.2</v>
      </c>
      <c r="DB7" s="40">
        <v>79.72</v>
      </c>
      <c r="DC7" s="40">
        <v>77.2</v>
      </c>
      <c r="DD7" s="40">
        <v>67.180000000000007</v>
      </c>
      <c r="DE7" s="40">
        <v>67.260000000000005</v>
      </c>
      <c r="DF7" s="40">
        <v>66.81</v>
      </c>
      <c r="DG7" s="40">
        <v>67.17</v>
      </c>
      <c r="DH7" s="40">
        <v>67.61</v>
      </c>
      <c r="DI7" s="40">
        <v>60.35</v>
      </c>
      <c r="DJ7" s="40">
        <v>61.07</v>
      </c>
      <c r="DK7" s="40">
        <v>61.99</v>
      </c>
      <c r="DL7" s="40">
        <v>62.44</v>
      </c>
      <c r="DM7" s="40">
        <v>62.28</v>
      </c>
      <c r="DN7" s="40">
        <v>61.29</v>
      </c>
      <c r="DO7" s="40">
        <v>34.020000000000003</v>
      </c>
      <c r="DP7" s="40">
        <v>33.950000000000003</v>
      </c>
      <c r="DQ7" s="40">
        <v>33.619999999999997</v>
      </c>
      <c r="DR7" s="40">
        <v>34.49</v>
      </c>
      <c r="DS7" s="40">
        <v>38.14</v>
      </c>
      <c r="DT7" s="40">
        <v>52.07</v>
      </c>
      <c r="DU7" s="40">
        <v>50.36</v>
      </c>
      <c r="DV7" s="40">
        <v>51.48</v>
      </c>
      <c r="DW7" s="40">
        <v>52.79</v>
      </c>
      <c r="DX7" s="40">
        <v>53.56</v>
      </c>
      <c r="DY7" s="40">
        <v>50.74</v>
      </c>
      <c r="DZ7" s="40">
        <v>0.06</v>
      </c>
      <c r="EA7" s="40">
        <v>0.19</v>
      </c>
      <c r="EB7" s="40">
        <v>0.16</v>
      </c>
      <c r="EC7" s="40">
        <v>0.16</v>
      </c>
      <c r="ED7" s="40">
        <v>0.08</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118.24</v>
      </c>
      <c r="V11" s="48">
        <f>IF(U6="-",NA(),U6)</f>
        <v>117.67</v>
      </c>
      <c r="W11" s="48">
        <f>IF(V6="-",NA(),V6)</f>
        <v>116.1</v>
      </c>
      <c r="X11" s="48">
        <f>IF(W6="-",NA(),W6)</f>
        <v>115.78</v>
      </c>
      <c r="Y11" s="48">
        <f>IF(X6="-",NA(),X6)</f>
        <v>116.2</v>
      </c>
      <c r="AE11" s="47" t="s">
        <v>23</v>
      </c>
      <c r="AF11" s="48">
        <f>IF(AE6="-",NA(),AE6)</f>
        <v>0</v>
      </c>
      <c r="AG11" s="48">
        <f>IF(AF6="-",NA(),AF6)</f>
        <v>0</v>
      </c>
      <c r="AH11" s="48">
        <f>IF(AG6="-",NA(),AG6)</f>
        <v>0</v>
      </c>
      <c r="AI11" s="48">
        <f>IF(AH6="-",NA(),AH6)</f>
        <v>0</v>
      </c>
      <c r="AJ11" s="48">
        <f>IF(AI6="-",NA(),AI6)</f>
        <v>0</v>
      </c>
      <c r="AP11" s="47" t="s">
        <v>23</v>
      </c>
      <c r="AQ11" s="48">
        <f>IF(AP6="-",NA(),AP6)</f>
        <v>130.96</v>
      </c>
      <c r="AR11" s="48">
        <f>IF(AQ6="-",NA(),AQ6)</f>
        <v>129.88</v>
      </c>
      <c r="AS11" s="48">
        <f>IF(AR6="-",NA(),AR6)</f>
        <v>122.69</v>
      </c>
      <c r="AT11" s="48">
        <f>IF(AS6="-",NA(),AS6)</f>
        <v>171.62</v>
      </c>
      <c r="AU11" s="48">
        <f>IF(AT6="-",NA(),AT6)</f>
        <v>157.55000000000001</v>
      </c>
      <c r="BA11" s="47" t="s">
        <v>23</v>
      </c>
      <c r="BB11" s="48">
        <f>IF(BA6="-",NA(),BA6)</f>
        <v>259</v>
      </c>
      <c r="BC11" s="48">
        <f>IF(BB6="-",NA(),BB6)</f>
        <v>256.8</v>
      </c>
      <c r="BD11" s="48">
        <f>IF(BC6="-",NA(),BC6)</f>
        <v>263.83999999999997</v>
      </c>
      <c r="BE11" s="48">
        <f>IF(BD6="-",NA(),BD6)</f>
        <v>273.14</v>
      </c>
      <c r="BF11" s="48">
        <f>IF(BE6="-",NA(),BE6)</f>
        <v>261.31</v>
      </c>
      <c r="BL11" s="47" t="s">
        <v>23</v>
      </c>
      <c r="BM11" s="48">
        <f>IF(BL6="-",NA(),BL6)</f>
        <v>117.15</v>
      </c>
      <c r="BN11" s="48">
        <f>IF(BM6="-",NA(),BM6)</f>
        <v>117.15</v>
      </c>
      <c r="BO11" s="48">
        <f>IF(BN6="-",NA(),BN6)</f>
        <v>115.13</v>
      </c>
      <c r="BP11" s="48">
        <f>IF(BO6="-",NA(),BO6)</f>
        <v>115.97</v>
      </c>
      <c r="BQ11" s="48">
        <f>IF(BP6="-",NA(),BP6)</f>
        <v>116.8</v>
      </c>
      <c r="BW11" s="47" t="s">
        <v>23</v>
      </c>
      <c r="BX11" s="48">
        <f>IF(BW6="-",NA(),BW6)</f>
        <v>24.79</v>
      </c>
      <c r="BY11" s="48">
        <f>IF(BX6="-",NA(),BX6)</f>
        <v>24.81</v>
      </c>
      <c r="BZ11" s="48">
        <f>IF(BY6="-",NA(),BY6)</f>
        <v>26.26</v>
      </c>
      <c r="CA11" s="48">
        <f>IF(BZ6="-",NA(),BZ6)</f>
        <v>25.06</v>
      </c>
      <c r="CB11" s="48">
        <f>IF(CA6="-",NA(),CA6)</f>
        <v>24.91</v>
      </c>
      <c r="CH11" s="47" t="s">
        <v>23</v>
      </c>
      <c r="CI11" s="48">
        <f>IF(CH6="-",NA(),CH6)</f>
        <v>60.77</v>
      </c>
      <c r="CJ11" s="48">
        <f>IF(CI6="-",NA(),CI6)</f>
        <v>60.8</v>
      </c>
      <c r="CK11" s="48">
        <f>IF(CJ6="-",NA(),CJ6)</f>
        <v>59.35</v>
      </c>
      <c r="CL11" s="48">
        <f>IF(CK6="-",NA(),CK6)</f>
        <v>60.01</v>
      </c>
      <c r="CM11" s="48">
        <f>IF(CL6="-",NA(),CL6)</f>
        <v>58.33</v>
      </c>
      <c r="CS11" s="47" t="s">
        <v>23</v>
      </c>
      <c r="CT11" s="48">
        <f>IF(CS6="-",NA(),CS6)</f>
        <v>84.81</v>
      </c>
      <c r="CU11" s="48">
        <f>IF(CT6="-",NA(),CT6)</f>
        <v>84.77</v>
      </c>
      <c r="CV11" s="48">
        <f>IF(CU6="-",NA(),CU6)</f>
        <v>84.61</v>
      </c>
      <c r="CW11" s="48">
        <f>IF(CV6="-",NA(),CV6)</f>
        <v>85.09</v>
      </c>
      <c r="CX11" s="48">
        <f>IF(CW6="-",NA(),CW6)</f>
        <v>83.95</v>
      </c>
      <c r="DD11" s="47" t="s">
        <v>23</v>
      </c>
      <c r="DE11" s="48">
        <f>IF(DD6="-",NA(),DD6)</f>
        <v>67.180000000000007</v>
      </c>
      <c r="DF11" s="48">
        <f>IF(DE6="-",NA(),DE6)</f>
        <v>67.260000000000005</v>
      </c>
      <c r="DG11" s="48">
        <f>IF(DF6="-",NA(),DF6)</f>
        <v>66.81</v>
      </c>
      <c r="DH11" s="48">
        <f>IF(DG6="-",NA(),DG6)</f>
        <v>67.17</v>
      </c>
      <c r="DI11" s="48">
        <f>IF(DH6="-",NA(),DH6)</f>
        <v>67.61</v>
      </c>
      <c r="DO11" s="47" t="s">
        <v>23</v>
      </c>
      <c r="DP11" s="48">
        <f>IF(DO6="-",NA(),DO6)</f>
        <v>34.020000000000003</v>
      </c>
      <c r="DQ11" s="48">
        <f>IF(DP6="-",NA(),DP6)</f>
        <v>33.950000000000003</v>
      </c>
      <c r="DR11" s="48">
        <f>IF(DQ6="-",NA(),DQ6)</f>
        <v>33.619999999999997</v>
      </c>
      <c r="DS11" s="48">
        <f>IF(DR6="-",NA(),DR6)</f>
        <v>34.49</v>
      </c>
      <c r="DT11" s="48">
        <f>IF(DS6="-",NA(),DS6)</f>
        <v>38.14</v>
      </c>
      <c r="DZ11" s="47" t="s">
        <v>23</v>
      </c>
      <c r="EA11" s="48">
        <f>IF(DZ6="-",NA(),DZ6)</f>
        <v>0.06</v>
      </c>
      <c r="EB11" s="48">
        <f>IF(EA6="-",NA(),EA6)</f>
        <v>0.19</v>
      </c>
      <c r="EC11" s="48">
        <f>IF(EB6="-",NA(),EB6)</f>
        <v>0.16</v>
      </c>
      <c r="ED11" s="48">
        <f>IF(EC6="-",NA(),EC6)</f>
        <v>0.16</v>
      </c>
      <c r="EE11" s="48">
        <f>IF(ED6="-",NA(),ED6)</f>
        <v>0.08</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6FDDAF0-392A-4510-9BDF-3BECBD4C9E18}"/>
</file>

<file path=customXml/itemProps2.xml><?xml version="1.0" encoding="utf-8"?>
<ds:datastoreItem xmlns:ds="http://schemas.openxmlformats.org/officeDocument/2006/customXml" ds:itemID="{66E044DF-C06D-4275-BEC8-5420680B1768}"/>
</file>

<file path=customXml/itemProps3.xml><?xml version="1.0" encoding="utf-8"?>
<ds:datastoreItem xmlns:ds="http://schemas.openxmlformats.org/officeDocument/2006/customXml" ds:itemID="{5789A3F3-D39C-4ED3-8664-888D0E5C04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2026-02-03T09:57:29Z</dcterms:created>
  <dcterms:modified xsi:type="dcterms:W3CDTF">2026-02-03T09:57:44Z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