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Ss200080\101_本庁\12_財務管理課\02_財務管理課（H22から）\02_決算\11_決算統計\R07(R06決算)\080113_R6決算に係る経営分析表の公表\04_完成版\"/>
    </mc:Choice>
  </mc:AlternateContent>
  <xr:revisionPtr revIDLastSave="0" documentId="13_ncr:1_{269D4B0D-8C41-42FB-AA05-491D434B3AFD}" xr6:coauthVersionLast="47" xr6:coauthVersionMax="47" xr10:uidLastSave="{00000000-0000-0000-0000-000000000000}"/>
  <workbookProtection workbookAlgorithmName="SHA-512" workbookHashValue="FZe9wQ08VsjoYjhT68lQxv9OWz9cOkV1RBPlO1zwVSPwugh8LDadF8IJLPtakGMAwLImjrY0SovHoSobpMn0TQ==" workbookSaltValue="kaC5Tiufnrab2bQOh2VQNg=="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BB8" i="4"/>
  <c r="AT8" i="4"/>
  <c r="AL8" i="4"/>
  <c r="AD8" i="4"/>
  <c r="W8" i="4"/>
  <c r="P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<sst xmlns="http://schemas.openxmlformats.org/spreadsheetml/2006/main" count="228" uniqueCount="113">
  <si>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</si>
  <si>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</si>
  <si>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</si>
  <si>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</si>
  <si>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</si>
  <si>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</si>
  <si>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</si>
  <si>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</si>
  <si>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</si>
  <si>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</si>
  <si>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</si>
  <si>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</si>
  <si>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</si>
  <si>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</si>
  <si>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</si>
  <si>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</si>
  <si>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</si>
  <si>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</si>
  <si>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</si>
  <si>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</si>
  <si>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</si>
  <si>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</si>
  <si>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</si>
  <si>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</si>
  <si>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</si>
  <si>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</si>
  <si>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</si>
  <si>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</si>
  <si>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</si>
  <si>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</si>
  <si>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</si>
  <si>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</si>
  <si>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</si>
  <si>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</si>
  <si>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</si>
  <si>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</si>
  <si>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</si>
  <si>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</si>
  <si>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</si>
  <si>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</si>
  <si>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</si>
  <si>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</si>
  <si>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</si>
  <si>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</si>
  <si>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</si>
  <si>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</si>
  <si>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</si>
  <si>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</si>
  <si>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</si>
  <si>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</si>
  <si>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</si>
  <si>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</si>
  <si>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</si>
  <si>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</si>
  <si>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</si>
  <si>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</si>
  <si>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</si>
  <si>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</si>
  <si>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</si>
  <si>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</si>
  <si>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</si>
  <si>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</si>
  <si>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</si>
  <si>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</si>
  <si>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</si>
  <si>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</si>
  <si>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</si>
  <si>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</si>
  <si>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</si>
  <si>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</si>
  <si>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</si>
  <si>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</si>
  <si>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</si>
  <si>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</si>
  <si>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</si>
  <si>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</si>
  <si>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</si>
  <si>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</si>
  <si>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</si>
  <si>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</si>
  <si>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</si>
  <si>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</si>
  <si>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</si>
  <si>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</si>
  <si>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</si>
  <si>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</si>
  <si>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</si>
  <si>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</si>
  <si>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</si>
  <si>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</si>
  <si>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</si>
  <si>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</si>
  <si>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</si>
  <si>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t>
  </si>
  <si>
    <t>法適用</t>
  </si>
  <si>
    <t>水道事業</t>
  </si>
  <si>
    <t>用水供給事業</t>
  </si>
  <si>
    <t>B</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</si>
  <si>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</si>
  <si>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</si>
  <si>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</si>
  <si>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</si>
  <si>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</si>
  <si>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</si>
  <si>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</si>
  <si>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</si>
  <si>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</si>
  <si>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</si>
  <si>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</si>
  <si>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</si>
  <si>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①有形固定資産減価償却率については、耐用年数を経過した電気・機械設備の更新工事を計画的に実施していること、また令和3年度に沈澱池等の浄水処理施設の供用を開始したことなどから、類似団体の平均よりも低くなっているが、土木施設の老朽化は進んでおり、上昇傾向にある。
　②管路経年化率については、平成29年度から耐震化対策として、耐震管への布設替工事を計画的に実施しているため、類似団体の平均よりも低くなっている。
　③管路更新率については、上記耐震化対策により、類似団体の平均よりも高くなっている。</t>
    <phoneticPr fontId="4"/>
  </si>
  <si>
    <t>　上記動向をもとに総合的に判断すると、経常収支比率や料金回収率は低いものの、当面の間の経営が維持できると考えられる。
　このため、引き続き、内部留保資金の活用による新規企業債の発行抑制に努める等、後年度における利息負担の軽減に取り組むとともに、電気機械設備改良の際には高効率のものに更新するなど、費用の削減に努めていく必要がある。
 あわせて、施設の長寿命化等によるライフサイクルコストの低減など更なる費用の削減を図りながら、アセットマネジメント等により長期の収支バランスを勘案した計画的な施設改良に取り組むことで、将来にわたり「安全・安定」供給に努める必要がある。</t>
    <rPh sb="41" eb="42">
      <t>アイダ</t>
    </rPh>
    <rPh sb="46" eb="48">
      <t>イジ</t>
    </rPh>
    <phoneticPr fontId="4"/>
  </si>
  <si>
    <t>　経営の健全性については、①経常収支比率及び⑤料金回収率が、ともに100％を下回っているのは、施設の建設投資に伴う減価償却費の増加や物価高騰等によるものである。
　②累積欠損金比率については、全国平均と比べて大きく下回っているものの、今後、経営の健全性の確保が課題となってくる。
　③流動比率は減少傾向にあり、類似団体の平均値と同程度である。これは、施設改良に現金預金を活用し、流動資産（現金預金）が減少したことによるものである。
　④企業債残高対給水収益比率については、企業債残高が内部留保資金の活用による新規企業債の発行抑制等により減少しているため、類似団体の平均を下回っている。
　効率性については、⑦施設利用率が約50％と類似団体の平均より低くなっているが、需要が多い春季から夏季においては70％弱で推移する施設がある。施設の故障により設備の能力が低下しても30％の余裕があることは、「安全・安定」供給に必要な施設規模となっている。
　⑧有収率は、類似団体の平均より若干低い数値で推移しているが、十分に高い数値であり、施設の稼働が収益に繋がっていると考えられる。
　⑥給水原価が類似団体の平均より高くなっているのは、他県に比べて用水供給地域が広範囲かつ水源から遠く、地形的にも起伏があるため施設整備費が割高となることや、施設利用率が低いためである。</t>
    <rPh sb="98" eb="99">
      <t>オオム</t>
    </rPh>
    <rPh sb="117" eb="119">
      <t>コンゴ</t>
    </rPh>
    <rPh sb="130" eb="132">
      <t>カダイ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</si>
</sst>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0.95</c:v>
                </c:pt>
                <c:pt idx="1">
                  <c:v>0.56000000000000005</c:v>
                </c:pt>
                <c:pt idx="2">
                  <c:v>1.23</c:v>
                </c:pt>
                <c:pt idx="3">
                  <c:v>0.75</c:v>
                </c:pt>
                <c:pt idx="4">
                  <c:v>0.68</c:v>
                </c:pt>
              </c:numCache>
            </c:numRef>
          </c:val>
          <c:extLst>
            <c:ext xmlns:c16="http://schemas.microsoft.com/office/drawing/2014/chart" uri="{C3380CC4-5D6E-409C-BE32-E72D297353CC}">
              <c16:uniqueId val="{00000000-2AAD-4885-A76C-4EA28F37797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0.32</c:v>
                </c:pt>
                <c:pt idx="1">
                  <c:v>0.28000000000000003</c:v>
                </c:pt>
                <c:pt idx="2">
                  <c:v>0.4</c:v>
                </c:pt>
                <c:pt idx="3">
                  <c:v>0.27</c:v>
                </c:pt>
                <c:pt idx="4">
                  <c:v>0.34</c:v>
                </c:pt>
              </c:numCache>
            </c:numRef>
          </c:val>
          <c:smooth val="0"/>
          <c:extLst>
            <c:ext xmlns:c16="http://schemas.microsoft.com/office/drawing/2014/chart" uri="{C3380CC4-5D6E-409C-BE32-E72D297353CC}">
              <c16:uniqueId val="{00000001-2AAD-4885-A76C-4EA28F37797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48.86</c:v>
                </c:pt>
                <c:pt idx="1">
                  <c:v>48.82</c:v>
                </c:pt>
                <c:pt idx="2">
                  <c:v>48.84</c:v>
                </c:pt>
                <c:pt idx="3">
                  <c:v>49.75</c:v>
                </c:pt>
                <c:pt idx="4">
                  <c:v>47.63</c:v>
                </c:pt>
              </c:numCache>
            </c:numRef>
          </c:val>
          <c:extLst>
            <c:ext xmlns:c16="http://schemas.microsoft.com/office/drawing/2014/chart" uri="{C3380CC4-5D6E-409C-BE32-E72D297353CC}">
              <c16:uniqueId val="{00000000-C658-4303-B362-4EC411F3766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62.26</c:v>
                </c:pt>
                <c:pt idx="1">
                  <c:v>62.22</c:v>
                </c:pt>
                <c:pt idx="2">
                  <c:v>61.45</c:v>
                </c:pt>
                <c:pt idx="3">
                  <c:v>61.63</c:v>
                </c:pt>
                <c:pt idx="4">
                  <c:v>61.54</c:v>
                </c:pt>
              </c:numCache>
            </c:numRef>
          </c:val>
          <c:smooth val="0"/>
          <c:extLst>
            <c:ext xmlns:c16="http://schemas.microsoft.com/office/drawing/2014/chart" uri="{C3380CC4-5D6E-409C-BE32-E72D297353CC}">
              <c16:uniqueId val="{00000001-C658-4303-B362-4EC411F3766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99.1</c:v>
                </c:pt>
                <c:pt idx="1">
                  <c:v>99.06</c:v>
                </c:pt>
                <c:pt idx="2">
                  <c:v>98.94</c:v>
                </c:pt>
                <c:pt idx="3">
                  <c:v>99.83</c:v>
                </c:pt>
                <c:pt idx="4">
                  <c:v>99.77</c:v>
                </c:pt>
              </c:numCache>
            </c:numRef>
          </c:val>
          <c:extLst>
            <c:ext xmlns:c16="http://schemas.microsoft.com/office/drawing/2014/chart" uri="{C3380CC4-5D6E-409C-BE32-E72D297353CC}">
              <c16:uniqueId val="{00000000-D99C-4F18-8A15-A7A82EEDB55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100.16</c:v>
                </c:pt>
                <c:pt idx="1">
                  <c:v>100.28</c:v>
                </c:pt>
                <c:pt idx="2">
                  <c:v>100.29</c:v>
                </c:pt>
                <c:pt idx="3">
                  <c:v>100.36</c:v>
                </c:pt>
                <c:pt idx="4">
                  <c:v>100.31</c:v>
                </c:pt>
              </c:numCache>
            </c:numRef>
          </c:val>
          <c:smooth val="0"/>
          <c:extLst>
            <c:ext xmlns:c16="http://schemas.microsoft.com/office/drawing/2014/chart" uri="{C3380CC4-5D6E-409C-BE32-E72D297353CC}">
              <c16:uniqueId val="{00000001-D99C-4F18-8A15-A7A82EEDB55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104.24</c:v>
                </c:pt>
                <c:pt idx="1">
                  <c:v>104.37</c:v>
                </c:pt>
                <c:pt idx="2">
                  <c:v>100.8</c:v>
                </c:pt>
                <c:pt idx="3">
                  <c:v>99.9</c:v>
                </c:pt>
                <c:pt idx="4">
                  <c:v>97.39</c:v>
                </c:pt>
              </c:numCache>
            </c:numRef>
          </c:val>
          <c:extLst>
            <c:ext xmlns:c16="http://schemas.microsoft.com/office/drawing/2014/chart" uri="{C3380CC4-5D6E-409C-BE32-E72D297353CC}">
              <c16:uniqueId val="{00000000-76DD-453C-AC43-F7691839F6E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111.13</c:v>
                </c:pt>
                <c:pt idx="1">
                  <c:v>112.49</c:v>
                </c:pt>
                <c:pt idx="2">
                  <c:v>107.33</c:v>
                </c:pt>
                <c:pt idx="3">
                  <c:v>108.93</c:v>
                </c:pt>
                <c:pt idx="4">
                  <c:v>107.62</c:v>
                </c:pt>
              </c:numCache>
            </c:numRef>
          </c:val>
          <c:smooth val="0"/>
          <c:extLst>
            <c:ext xmlns:c16="http://schemas.microsoft.com/office/drawing/2014/chart" uri="{C3380CC4-5D6E-409C-BE32-E72D297353CC}">
              <c16:uniqueId val="{00000001-76DD-453C-AC43-F7691839F6E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55.86</c:v>
                </c:pt>
                <c:pt idx="1">
                  <c:v>54.82</c:v>
                </c:pt>
                <c:pt idx="2">
                  <c:v>55.83</c:v>
                </c:pt>
                <c:pt idx="3">
                  <c:v>56.34</c:v>
                </c:pt>
                <c:pt idx="4">
                  <c:v>57.32</c:v>
                </c:pt>
              </c:numCache>
            </c:numRef>
          </c:val>
          <c:extLst>
            <c:ext xmlns:c16="http://schemas.microsoft.com/office/drawing/2014/chart" uri="{C3380CC4-5D6E-409C-BE32-E72D297353CC}">
              <c16:uniqueId val="{00000000-F1D4-4644-A6B5-1E455239F2A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57.5</c:v>
                </c:pt>
                <c:pt idx="1">
                  <c:v>58.52</c:v>
                </c:pt>
                <c:pt idx="2">
                  <c:v>59.51</c:v>
                </c:pt>
                <c:pt idx="3">
                  <c:v>60.24</c:v>
                </c:pt>
                <c:pt idx="4">
                  <c:v>60.8</c:v>
                </c:pt>
              </c:numCache>
            </c:numRef>
          </c:val>
          <c:smooth val="0"/>
          <c:extLst>
            <c:ext xmlns:c16="http://schemas.microsoft.com/office/drawing/2014/chart" uri="{C3380CC4-5D6E-409C-BE32-E72D297353CC}">
              <c16:uniqueId val="{00000001-F1D4-4644-A6B5-1E455239F2A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21.29</c:v>
                </c:pt>
                <c:pt idx="1">
                  <c:v>21.67</c:v>
                </c:pt>
                <c:pt idx="2">
                  <c:v>24.38</c:v>
                </c:pt>
                <c:pt idx="3">
                  <c:v>30.17</c:v>
                </c:pt>
                <c:pt idx="4">
                  <c:v>31.5</c:v>
                </c:pt>
              </c:numCache>
            </c:numRef>
          </c:val>
          <c:extLst>
            <c:ext xmlns:c16="http://schemas.microsoft.com/office/drawing/2014/chart" uri="{C3380CC4-5D6E-409C-BE32-E72D297353CC}">
              <c16:uniqueId val="{00000000-1637-4211-AAB8-DEC12CF441C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30.3</c:v>
                </c:pt>
                <c:pt idx="1">
                  <c:v>31.74</c:v>
                </c:pt>
                <c:pt idx="2">
                  <c:v>32.380000000000003</c:v>
                </c:pt>
                <c:pt idx="3">
                  <c:v>34.479999999999997</c:v>
                </c:pt>
                <c:pt idx="4">
                  <c:v>38.24</c:v>
                </c:pt>
              </c:numCache>
            </c:numRef>
          </c:val>
          <c:smooth val="0"/>
          <c:extLst>
            <c:ext xmlns:c16="http://schemas.microsoft.com/office/drawing/2014/chart" uri="{C3380CC4-5D6E-409C-BE32-E72D297353CC}">
              <c16:uniqueId val="{00000001-1637-4211-AAB8-DEC12CF441C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formatCode="#,##0.00;&quot;△&quot;#,##0.00;&quot;-&quot;">
                  <c:v>1.7</c:v>
                </c:pt>
              </c:numCache>
            </c:numRef>
          </c:val>
          <c:extLst>
            <c:ext xmlns:c16="http://schemas.microsoft.com/office/drawing/2014/chart" uri="{C3380CC4-5D6E-409C-BE32-E72D297353CC}">
              <c16:uniqueId val="{00000000-10BA-4B2B-949A-EC0FFA63B30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12.29</c:v>
                </c:pt>
                <c:pt idx="1">
                  <c:v>8.77</c:v>
                </c:pt>
                <c:pt idx="2">
                  <c:v>8.81</c:v>
                </c:pt>
                <c:pt idx="3">
                  <c:v>8.48</c:v>
                </c:pt>
                <c:pt idx="4">
                  <c:v>11</c:v>
                </c:pt>
              </c:numCache>
            </c:numRef>
          </c:val>
          <c:smooth val="0"/>
          <c:extLst>
            <c:ext xmlns:c16="http://schemas.microsoft.com/office/drawing/2014/chart" uri="{C3380CC4-5D6E-409C-BE32-E72D297353CC}">
              <c16:uniqueId val="{00000001-10BA-4B2B-949A-EC0FFA63B30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497.28</c:v>
                </c:pt>
                <c:pt idx="1">
                  <c:v>508.29</c:v>
                </c:pt>
                <c:pt idx="2">
                  <c:v>431.36</c:v>
                </c:pt>
                <c:pt idx="3">
                  <c:v>444.56</c:v>
                </c:pt>
                <c:pt idx="4">
                  <c:v>324.95</c:v>
                </c:pt>
              </c:numCache>
            </c:numRef>
          </c:val>
          <c:extLst>
            <c:ext xmlns:c16="http://schemas.microsoft.com/office/drawing/2014/chart" uri="{C3380CC4-5D6E-409C-BE32-E72D297353CC}">
              <c16:uniqueId val="{00000000-68A9-4CF3-B514-DD7C47207FA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284.45</c:v>
                </c:pt>
                <c:pt idx="1">
                  <c:v>309.23</c:v>
                </c:pt>
                <c:pt idx="2">
                  <c:v>313.43</c:v>
                </c:pt>
                <c:pt idx="3">
                  <c:v>303.10000000000002</c:v>
                </c:pt>
                <c:pt idx="4">
                  <c:v>318.89999999999998</c:v>
                </c:pt>
              </c:numCache>
            </c:numRef>
          </c:val>
          <c:smooth val="0"/>
          <c:extLst>
            <c:ext xmlns:c16="http://schemas.microsoft.com/office/drawing/2014/chart" uri="{C3380CC4-5D6E-409C-BE32-E72D297353CC}">
              <c16:uniqueId val="{00000001-68A9-4CF3-B514-DD7C47207FA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157.66999999999999</c:v>
                </c:pt>
                <c:pt idx="1">
                  <c:v>135.13</c:v>
                </c:pt>
                <c:pt idx="2">
                  <c:v>112.85</c:v>
                </c:pt>
                <c:pt idx="3">
                  <c:v>91.29</c:v>
                </c:pt>
                <c:pt idx="4">
                  <c:v>89.27</c:v>
                </c:pt>
              </c:numCache>
            </c:numRef>
          </c:val>
          <c:extLst>
            <c:ext xmlns:c16="http://schemas.microsoft.com/office/drawing/2014/chart" uri="{C3380CC4-5D6E-409C-BE32-E72D297353CC}">
              <c16:uniqueId val="{00000000-3C1A-42A1-8444-DF9DCB97E67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260.95999999999998</c:v>
                </c:pt>
                <c:pt idx="1">
                  <c:v>240.07</c:v>
                </c:pt>
                <c:pt idx="2">
                  <c:v>224.81</c:v>
                </c:pt>
                <c:pt idx="3">
                  <c:v>210.83</c:v>
                </c:pt>
                <c:pt idx="4">
                  <c:v>204.34</c:v>
                </c:pt>
              </c:numCache>
            </c:numRef>
          </c:val>
          <c:smooth val="0"/>
          <c:extLst>
            <c:ext xmlns:c16="http://schemas.microsoft.com/office/drawing/2014/chart" uri="{C3380CC4-5D6E-409C-BE32-E72D297353CC}">
              <c16:uniqueId val="{00000001-3C1A-42A1-8444-DF9DCB97E67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103.9</c:v>
                </c:pt>
                <c:pt idx="1">
                  <c:v>104.42</c:v>
                </c:pt>
                <c:pt idx="2">
                  <c:v>100.28</c:v>
                </c:pt>
                <c:pt idx="3">
                  <c:v>99.33</c:v>
                </c:pt>
                <c:pt idx="4">
                  <c:v>96.09</c:v>
                </c:pt>
              </c:numCache>
            </c:numRef>
          </c:val>
          <c:extLst>
            <c:ext xmlns:c16="http://schemas.microsoft.com/office/drawing/2014/chart" uri="{C3380CC4-5D6E-409C-BE32-E72D297353CC}">
              <c16:uniqueId val="{00000000-205D-4A99-90B1-6C5D1C07656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110.77</c:v>
                </c:pt>
                <c:pt idx="1">
                  <c:v>112.35</c:v>
                </c:pt>
                <c:pt idx="2">
                  <c:v>106.47</c:v>
                </c:pt>
                <c:pt idx="3">
                  <c:v>107.7</c:v>
                </c:pt>
                <c:pt idx="4">
                  <c:v>106.29</c:v>
                </c:pt>
              </c:numCache>
            </c:numRef>
          </c:val>
          <c:smooth val="0"/>
          <c:extLst>
            <c:ext xmlns:c16="http://schemas.microsoft.com/office/drawing/2014/chart" uri="{C3380CC4-5D6E-409C-BE32-E72D297353CC}">
              <c16:uniqueId val="{00000001-205D-4A99-90B1-6C5D1C07656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102.87</c:v>
                </c:pt>
                <c:pt idx="1">
                  <c:v>102.4</c:v>
                </c:pt>
                <c:pt idx="2">
                  <c:v>106.64</c:v>
                </c:pt>
                <c:pt idx="3">
                  <c:v>105.63</c:v>
                </c:pt>
                <c:pt idx="4">
                  <c:v>112.47</c:v>
                </c:pt>
              </c:numCache>
            </c:numRef>
          </c:val>
          <c:extLst>
            <c:ext xmlns:c16="http://schemas.microsoft.com/office/drawing/2014/chart" uri="{C3380CC4-5D6E-409C-BE32-E72D297353CC}">
              <c16:uniqueId val="{00000000-75EA-4B86-BD7B-06EA4C733EB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73.180000000000007</c:v>
                </c:pt>
                <c:pt idx="1">
                  <c:v>73.05</c:v>
                </c:pt>
                <c:pt idx="2">
                  <c:v>77.53</c:v>
                </c:pt>
                <c:pt idx="3">
                  <c:v>76.25</c:v>
                </c:pt>
                <c:pt idx="4">
                  <c:v>77.75</c:v>
                </c:pt>
              </c:numCache>
            </c:numRef>
          </c:val>
          <c:smooth val="0"/>
          <c:extLst>
            <c:ext xmlns:c16="http://schemas.microsoft.com/office/drawing/2014/chart" uri="{C3380CC4-5D6E-409C-BE32-E72D297353CC}">
              <c16:uniqueId val="{00000001-75EA-4B86-BD7B-06EA4C733EB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【318.90】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【60.80】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【38.24】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三重県</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用水供給事業</v>
      </c>
      <c r="Q8" s="43"/>
      <c r="R8" s="43"/>
      <c r="S8" s="43"/>
      <c r="T8" s="43"/>
      <c r="U8" s="43"/>
      <c r="V8" s="43"/>
      <c r="W8" s="43" t="str">
        <f>データ!$L$6</f>
        <v>B</v>
      </c>
      <c r="X8" s="43"/>
      <c r="Y8" s="43"/>
      <c r="Z8" s="43"/>
      <c r="AA8" s="43"/>
      <c r="AB8" s="43"/>
      <c r="AC8" s="43"/>
      <c r="AD8" s="43" t="str">
        <f>データ!$M$6</f>
        <v>自治体職員</v>
      </c>
      <c r="AE8" s="43"/>
      <c r="AF8" s="43"/>
      <c r="AG8" s="43"/>
      <c r="AH8" s="43"/>
      <c r="AI8" s="43"/>
      <c r="AJ8" s="43"/>
      <c r="AK8" s="2"/>
      <c r="AL8" s="44">
        <f>データ!$R$6</f>
        <v>1741266</v>
      </c>
      <c r="AM8" s="44"/>
      <c r="AN8" s="44"/>
      <c r="AO8" s="44"/>
      <c r="AP8" s="44"/>
      <c r="AQ8" s="44"/>
      <c r="AR8" s="44"/>
      <c r="AS8" s="44"/>
      <c r="AT8" s="45">
        <f>データ!$S$6</f>
        <v>5774.48</v>
      </c>
      <c r="AU8" s="46"/>
      <c r="AV8" s="46"/>
      <c r="AW8" s="46"/>
      <c r="AX8" s="46"/>
      <c r="AY8" s="46"/>
      <c r="AZ8" s="46"/>
      <c r="BA8" s="46"/>
      <c r="BB8" s="47">
        <f>データ!$T$6</f>
        <v>301.55</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89.38</v>
      </c>
      <c r="J10" s="46"/>
      <c r="K10" s="46"/>
      <c r="L10" s="46"/>
      <c r="M10" s="46"/>
      <c r="N10" s="46"/>
      <c r="O10" s="80"/>
      <c r="P10" s="47">
        <f>データ!$P$6</f>
        <v>99.55</v>
      </c>
      <c r="Q10" s="47"/>
      <c r="R10" s="47"/>
      <c r="S10" s="47"/>
      <c r="T10" s="47"/>
      <c r="U10" s="47"/>
      <c r="V10" s="47"/>
      <c r="W10" s="44">
        <f>データ!$Q$6</f>
        <v>0</v>
      </c>
      <c r="X10" s="44"/>
      <c r="Y10" s="44"/>
      <c r="Z10" s="44"/>
      <c r="AA10" s="44"/>
      <c r="AB10" s="44"/>
      <c r="AC10" s="44"/>
      <c r="AD10" s="2"/>
      <c r="AE10" s="2"/>
      <c r="AF10" s="2"/>
      <c r="AG10" s="2"/>
      <c r="AH10" s="2"/>
      <c r="AI10" s="2"/>
      <c r="AJ10" s="2"/>
      <c r="AK10" s="2"/>
      <c r="AL10" s="44">
        <f>データ!$U$6</f>
        <v>1431728</v>
      </c>
      <c r="AM10" s="44"/>
      <c r="AN10" s="44"/>
      <c r="AO10" s="44"/>
      <c r="AP10" s="44"/>
      <c r="AQ10" s="44"/>
      <c r="AR10" s="44"/>
      <c r="AS10" s="44"/>
      <c r="AT10" s="45">
        <f>データ!$V$6</f>
        <v>1718.01</v>
      </c>
      <c r="AU10" s="46"/>
      <c r="AV10" s="46"/>
      <c r="AW10" s="46"/>
      <c r="AX10" s="46"/>
      <c r="AY10" s="46"/>
      <c r="AZ10" s="46"/>
      <c r="BA10" s="46"/>
      <c r="BB10" s="47">
        <f>データ!$W$6</f>
        <v>833.36</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112</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【107.62】</v>
      </c>
      <c r="F85" s="13" t="str">
        <f>データ!AS6</f>
        <v>【11.00】</v>
      </c>
      <c r="G85" s="13" t="str">
        <f>データ!BD6</f>
        <v>【318.90】</v>
      </c>
      <c r="H85" s="13" t="str">
        <f>データ!BO6</f>
        <v>【204.34】</v>
      </c>
      <c r="I85" s="13" t="str">
        <f>データ!BZ6</f>
        <v>【106.29】</v>
      </c>
      <c r="J85" s="13" t="str">
        <f>データ!CK6</f>
        <v>【77.75】</v>
      </c>
      <c r="K85" s="13" t="str">
        <f>データ!CV6</f>
        <v>【61.54】</v>
      </c>
      <c r="L85" s="13" t="str">
        <f>データ!DG6</f>
        <v>【100.31】</v>
      </c>
      <c r="M85" s="13" t="str">
        <f>データ!DR6</f>
        <v>【60.80】</v>
      </c>
      <c r="N85" s="13" t="str">
        <f>データ!EC6</f>
        <v>【38.24】</v>
      </c>
      <c r="O85" s="13" t="str">
        <f>データ!EN6</f>
        <v>【0.34】</v>
      </c>
    </row>
  </sheetData>
  <sheetProtection algorithmName="SHA-512" hashValue="pcPdp0wE98l+VElFDqM7nNlpXCUiGQ7BTQDEQ649PeVUxntfWv0lrx61JHUeGqvjDujcnIlAr/2/c2UEhYHHrA==" saltValue="04UvC9jr2Cd92V4A43Y8r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240001</v>
      </c>
      <c r="D6" s="20">
        <f t="shared" si="3"/>
        <v>46</v>
      </c>
      <c r="E6" s="20">
        <f t="shared" si="3"/>
        <v>1</v>
      </c>
      <c r="F6" s="20">
        <f t="shared" si="3"/>
        <v>0</v>
      </c>
      <c r="G6" s="20">
        <f t="shared" si="3"/>
        <v>2</v>
      </c>
      <c r="H6" s="20" t="str">
        <f t="shared" si="3"/>
        <v>三重県</v>
      </c>
      <c r="I6" s="20" t="str">
        <f t="shared" si="3"/>
        <v>法適用</v>
      </c>
      <c r="J6" s="20" t="str">
        <f t="shared" si="3"/>
        <v>水道事業</v>
      </c>
      <c r="K6" s="20" t="str">
        <f t="shared" si="3"/>
        <v>用水供給事業</v>
      </c>
      <c r="L6" s="20" t="str">
        <f t="shared" si="3"/>
        <v>B</v>
      </c>
      <c r="M6" s="20" t="str">
        <f t="shared" si="3"/>
        <v>自治体職員</v>
      </c>
      <c r="N6" s="21" t="str">
        <f t="shared" si="3"/>
        <v>-</v>
      </c>
      <c r="O6" s="21">
        <f t="shared" si="3"/>
        <v>89.38</v>
      </c>
      <c r="P6" s="21">
        <f t="shared" si="3"/>
        <v>99.55</v>
      </c>
      <c r="Q6" s="21">
        <f t="shared" si="3"/>
        <v>0</v>
      </c>
      <c r="R6" s="21">
        <f t="shared" si="3"/>
        <v>1741266</v>
      </c>
      <c r="S6" s="21">
        <f t="shared" si="3"/>
        <v>5774.48</v>
      </c>
      <c r="T6" s="21">
        <f t="shared" si="3"/>
        <v>301.55</v>
      </c>
      <c r="U6" s="21">
        <f t="shared" si="3"/>
        <v>1431728</v>
      </c>
      <c r="V6" s="21">
        <f t="shared" si="3"/>
        <v>1718.01</v>
      </c>
      <c r="W6" s="21">
        <f t="shared" si="3"/>
        <v>833.36</v>
      </c>
      <c r="X6" s="22">
        <f>IF(X7="",NA(),X7)</f>
        <v>104.24</v>
      </c>
      <c r="Y6" s="22">
        <f t="shared" ref="Y6:AG6" si="4">IF(Y7="",NA(),Y7)</f>
        <v>104.37</v>
      </c>
      <c r="Z6" s="22">
        <f t="shared" si="4"/>
        <v>100.8</v>
      </c>
      <c r="AA6" s="22">
        <f t="shared" si="4"/>
        <v>99.9</v>
      </c>
      <c r="AB6" s="22">
        <f t="shared" si="4"/>
        <v>97.39</v>
      </c>
      <c r="AC6" s="22">
        <f t="shared" si="4"/>
        <v>111.13</v>
      </c>
      <c r="AD6" s="22">
        <f t="shared" si="4"/>
        <v>112.49</v>
      </c>
      <c r="AE6" s="22">
        <f t="shared" si="4"/>
        <v>107.33</v>
      </c>
      <c r="AF6" s="22">
        <f t="shared" si="4"/>
        <v>108.93</v>
      </c>
      <c r="AG6" s="22">
        <f t="shared" si="4"/>
        <v>107.62</v>
      </c>
      <c r="AH6" s="21" t="str">
        <f>IF(AH7="","",IF(AH7="-","【-】","【"&amp;SUBSTITUTE(TEXT(AH7,"#,##0.00"),"-","△")&amp;"】"))</f>
        <v>【107.62】</v>
      </c>
      <c r="AI6" s="21">
        <f>IF(AI7="",NA(),AI7)</f>
        <v>0</v>
      </c>
      <c r="AJ6" s="21">
        <f t="shared" ref="AJ6:AR6" si="5">IF(AJ7="",NA(),AJ7)</f>
        <v>0</v>
      </c>
      <c r="AK6" s="21">
        <f t="shared" si="5"/>
        <v>0</v>
      </c>
      <c r="AL6" s="21">
        <f t="shared" si="5"/>
        <v>0</v>
      </c>
      <c r="AM6" s="22">
        <f t="shared" si="5"/>
        <v>1.7</v>
      </c>
      <c r="AN6" s="22">
        <f t="shared" si="5"/>
        <v>12.29</v>
      </c>
      <c r="AO6" s="22">
        <f t="shared" si="5"/>
        <v>8.77</v>
      </c>
      <c r="AP6" s="22">
        <f t="shared" si="5"/>
        <v>8.81</v>
      </c>
      <c r="AQ6" s="22">
        <f t="shared" si="5"/>
        <v>8.48</v>
      </c>
      <c r="AR6" s="22">
        <f t="shared" si="5"/>
        <v>11</v>
      </c>
      <c r="AS6" s="21" t="str">
        <f>IF(AS7="","",IF(AS7="-","【-】","【"&amp;SUBSTITUTE(TEXT(AS7,"#,##0.00"),"-","△")&amp;"】"))</f>
        <v>【11.00】</v>
      </c>
      <c r="AT6" s="22">
        <f>IF(AT7="",NA(),AT7)</f>
        <v>497.28</v>
      </c>
      <c r="AU6" s="22">
        <f t="shared" ref="AU6:BC6" si="6">IF(AU7="",NA(),AU7)</f>
        <v>508.29</v>
      </c>
      <c r="AV6" s="22">
        <f t="shared" si="6"/>
        <v>431.36</v>
      </c>
      <c r="AW6" s="22">
        <f t="shared" si="6"/>
        <v>444.56</v>
      </c>
      <c r="AX6" s="22">
        <f t="shared" si="6"/>
        <v>324.95</v>
      </c>
      <c r="AY6" s="22">
        <f t="shared" si="6"/>
        <v>284.45</v>
      </c>
      <c r="AZ6" s="22">
        <f t="shared" si="6"/>
        <v>309.23</v>
      </c>
      <c r="BA6" s="22">
        <f t="shared" si="6"/>
        <v>313.43</v>
      </c>
      <c r="BB6" s="22">
        <f t="shared" si="6"/>
        <v>303.10000000000002</v>
      </c>
      <c r="BC6" s="22">
        <f t="shared" si="6"/>
        <v>318.89999999999998</v>
      </c>
      <c r="BD6" s="21" t="str">
        <f>IF(BD7="","",IF(BD7="-","【-】","【"&amp;SUBSTITUTE(TEXT(BD7,"#,##0.00"),"-","△")&amp;"】"))</f>
        <v>【318.90】</v>
      </c>
      <c r="BE6" s="22">
        <f>IF(BE7="",NA(),BE7)</f>
        <v>157.66999999999999</v>
      </c>
      <c r="BF6" s="22">
        <f t="shared" ref="BF6:BN6" si="7">IF(BF7="",NA(),BF7)</f>
        <v>135.13</v>
      </c>
      <c r="BG6" s="22">
        <f t="shared" si="7"/>
        <v>112.85</v>
      </c>
      <c r="BH6" s="22">
        <f t="shared" si="7"/>
        <v>91.29</v>
      </c>
      <c r="BI6" s="22">
        <f t="shared" si="7"/>
        <v>89.27</v>
      </c>
      <c r="BJ6" s="22">
        <f t="shared" si="7"/>
        <v>260.95999999999998</v>
      </c>
      <c r="BK6" s="22">
        <f t="shared" si="7"/>
        <v>240.07</v>
      </c>
      <c r="BL6" s="22">
        <f t="shared" si="7"/>
        <v>224.81</v>
      </c>
      <c r="BM6" s="22">
        <f t="shared" si="7"/>
        <v>210.83</v>
      </c>
      <c r="BN6" s="22">
        <f t="shared" si="7"/>
        <v>204.34</v>
      </c>
      <c r="BO6" s="21" t="str">
        <f>IF(BO7="","",IF(BO7="-","【-】","【"&amp;SUBSTITUTE(TEXT(BO7,"#,##0.00"),"-","△")&amp;"】"))</f>
        <v>【204.34】</v>
      </c>
      <c r="BP6" s="22">
        <f>IF(BP7="",NA(),BP7)</f>
        <v>103.9</v>
      </c>
      <c r="BQ6" s="22">
        <f t="shared" ref="BQ6:BY6" si="8">IF(BQ7="",NA(),BQ7)</f>
        <v>104.42</v>
      </c>
      <c r="BR6" s="22">
        <f t="shared" si="8"/>
        <v>100.28</v>
      </c>
      <c r="BS6" s="22">
        <f t="shared" si="8"/>
        <v>99.33</v>
      </c>
      <c r="BT6" s="22">
        <f t="shared" si="8"/>
        <v>96.09</v>
      </c>
      <c r="BU6" s="22">
        <f t="shared" si="8"/>
        <v>110.77</v>
      </c>
      <c r="BV6" s="22">
        <f t="shared" si="8"/>
        <v>112.35</v>
      </c>
      <c r="BW6" s="22">
        <f t="shared" si="8"/>
        <v>106.47</v>
      </c>
      <c r="BX6" s="22">
        <f t="shared" si="8"/>
        <v>107.7</v>
      </c>
      <c r="BY6" s="22">
        <f t="shared" si="8"/>
        <v>106.29</v>
      </c>
      <c r="BZ6" s="21" t="str">
        <f>IF(BZ7="","",IF(BZ7="-","【-】","【"&amp;SUBSTITUTE(TEXT(BZ7,"#,##0.00"),"-","△")&amp;"】"))</f>
        <v>【106.29】</v>
      </c>
      <c r="CA6" s="22">
        <f>IF(CA7="",NA(),CA7)</f>
        <v>102.87</v>
      </c>
      <c r="CB6" s="22">
        <f t="shared" ref="CB6:CJ6" si="9">IF(CB7="",NA(),CB7)</f>
        <v>102.4</v>
      </c>
      <c r="CC6" s="22">
        <f t="shared" si="9"/>
        <v>106.64</v>
      </c>
      <c r="CD6" s="22">
        <f t="shared" si="9"/>
        <v>105.63</v>
      </c>
      <c r="CE6" s="22">
        <f t="shared" si="9"/>
        <v>112.47</v>
      </c>
      <c r="CF6" s="22">
        <f t="shared" si="9"/>
        <v>73.180000000000007</v>
      </c>
      <c r="CG6" s="22">
        <f t="shared" si="9"/>
        <v>73.05</v>
      </c>
      <c r="CH6" s="22">
        <f t="shared" si="9"/>
        <v>77.53</v>
      </c>
      <c r="CI6" s="22">
        <f t="shared" si="9"/>
        <v>76.25</v>
      </c>
      <c r="CJ6" s="22">
        <f t="shared" si="9"/>
        <v>77.75</v>
      </c>
      <c r="CK6" s="21" t="str">
        <f>IF(CK7="","",IF(CK7="-","【-】","【"&amp;SUBSTITUTE(TEXT(CK7,"#,##0.00"),"-","△")&amp;"】"))</f>
        <v>【77.75】</v>
      </c>
      <c r="CL6" s="22">
        <f>IF(CL7="",NA(),CL7)</f>
        <v>48.86</v>
      </c>
      <c r="CM6" s="22">
        <f t="shared" ref="CM6:CU6" si="10">IF(CM7="",NA(),CM7)</f>
        <v>48.82</v>
      </c>
      <c r="CN6" s="22">
        <f t="shared" si="10"/>
        <v>48.84</v>
      </c>
      <c r="CO6" s="22">
        <f t="shared" si="10"/>
        <v>49.75</v>
      </c>
      <c r="CP6" s="22">
        <f t="shared" si="10"/>
        <v>47.63</v>
      </c>
      <c r="CQ6" s="22">
        <f t="shared" si="10"/>
        <v>62.26</v>
      </c>
      <c r="CR6" s="22">
        <f t="shared" si="10"/>
        <v>62.22</v>
      </c>
      <c r="CS6" s="22">
        <f t="shared" si="10"/>
        <v>61.45</v>
      </c>
      <c r="CT6" s="22">
        <f t="shared" si="10"/>
        <v>61.63</v>
      </c>
      <c r="CU6" s="22">
        <f t="shared" si="10"/>
        <v>61.54</v>
      </c>
      <c r="CV6" s="21" t="str">
        <f>IF(CV7="","",IF(CV7="-","【-】","【"&amp;SUBSTITUTE(TEXT(CV7,"#,##0.00"),"-","△")&amp;"】"))</f>
        <v>【61.54】</v>
      </c>
      <c r="CW6" s="22">
        <f>IF(CW7="",NA(),CW7)</f>
        <v>99.1</v>
      </c>
      <c r="CX6" s="22">
        <f t="shared" ref="CX6:DF6" si="11">IF(CX7="",NA(),CX7)</f>
        <v>99.06</v>
      </c>
      <c r="CY6" s="22">
        <f t="shared" si="11"/>
        <v>98.94</v>
      </c>
      <c r="CZ6" s="22">
        <f t="shared" si="11"/>
        <v>99.83</v>
      </c>
      <c r="DA6" s="22">
        <f t="shared" si="11"/>
        <v>99.77</v>
      </c>
      <c r="DB6" s="22">
        <f t="shared" si="11"/>
        <v>100.16</v>
      </c>
      <c r="DC6" s="22">
        <f t="shared" si="11"/>
        <v>100.28</v>
      </c>
      <c r="DD6" s="22">
        <f t="shared" si="11"/>
        <v>100.29</v>
      </c>
      <c r="DE6" s="22">
        <f t="shared" si="11"/>
        <v>100.36</v>
      </c>
      <c r="DF6" s="22">
        <f t="shared" si="11"/>
        <v>100.31</v>
      </c>
      <c r="DG6" s="21" t="str">
        <f>IF(DG7="","",IF(DG7="-","【-】","【"&amp;SUBSTITUTE(TEXT(DG7,"#,##0.00"),"-","△")&amp;"】"))</f>
        <v>【100.31】</v>
      </c>
      <c r="DH6" s="22">
        <f>IF(DH7="",NA(),DH7)</f>
        <v>55.86</v>
      </c>
      <c r="DI6" s="22">
        <f t="shared" ref="DI6:DQ6" si="12">IF(DI7="",NA(),DI7)</f>
        <v>54.82</v>
      </c>
      <c r="DJ6" s="22">
        <f t="shared" si="12"/>
        <v>55.83</v>
      </c>
      <c r="DK6" s="22">
        <f t="shared" si="12"/>
        <v>56.34</v>
      </c>
      <c r="DL6" s="22">
        <f t="shared" si="12"/>
        <v>57.32</v>
      </c>
      <c r="DM6" s="22">
        <f t="shared" si="12"/>
        <v>57.5</v>
      </c>
      <c r="DN6" s="22">
        <f t="shared" si="12"/>
        <v>58.52</v>
      </c>
      <c r="DO6" s="22">
        <f t="shared" si="12"/>
        <v>59.51</v>
      </c>
      <c r="DP6" s="22">
        <f t="shared" si="12"/>
        <v>60.24</v>
      </c>
      <c r="DQ6" s="22">
        <f t="shared" si="12"/>
        <v>60.8</v>
      </c>
      <c r="DR6" s="21" t="str">
        <f>IF(DR7="","",IF(DR7="-","【-】","【"&amp;SUBSTITUTE(TEXT(DR7,"#,##0.00"),"-","△")&amp;"】"))</f>
        <v>【60.80】</v>
      </c>
      <c r="DS6" s="22">
        <f>IF(DS7="",NA(),DS7)</f>
        <v>21.29</v>
      </c>
      <c r="DT6" s="22">
        <f t="shared" ref="DT6:EB6" si="13">IF(DT7="",NA(),DT7)</f>
        <v>21.67</v>
      </c>
      <c r="DU6" s="22">
        <f t="shared" si="13"/>
        <v>24.38</v>
      </c>
      <c r="DV6" s="22">
        <f t="shared" si="13"/>
        <v>30.17</v>
      </c>
      <c r="DW6" s="22">
        <f t="shared" si="13"/>
        <v>31.5</v>
      </c>
      <c r="DX6" s="22">
        <f t="shared" si="13"/>
        <v>30.3</v>
      </c>
      <c r="DY6" s="22">
        <f t="shared" si="13"/>
        <v>31.74</v>
      </c>
      <c r="DZ6" s="22">
        <f t="shared" si="13"/>
        <v>32.380000000000003</v>
      </c>
      <c r="EA6" s="22">
        <f t="shared" si="13"/>
        <v>34.479999999999997</v>
      </c>
      <c r="EB6" s="22">
        <f t="shared" si="13"/>
        <v>38.24</v>
      </c>
      <c r="EC6" s="21" t="str">
        <f>IF(EC7="","",IF(EC7="-","【-】","【"&amp;SUBSTITUTE(TEXT(EC7,"#,##0.00"),"-","△")&amp;"】"))</f>
        <v>【38.24】</v>
      </c>
      <c r="ED6" s="22">
        <f>IF(ED7="",NA(),ED7)</f>
        <v>0.95</v>
      </c>
      <c r="EE6" s="22">
        <f t="shared" ref="EE6:EM6" si="14">IF(EE7="",NA(),EE7)</f>
        <v>0.56000000000000005</v>
      </c>
      <c r="EF6" s="22">
        <f t="shared" si="14"/>
        <v>1.23</v>
      </c>
      <c r="EG6" s="22">
        <f t="shared" si="14"/>
        <v>0.75</v>
      </c>
      <c r="EH6" s="22">
        <f t="shared" si="14"/>
        <v>0.68</v>
      </c>
      <c r="EI6" s="22">
        <f t="shared" si="14"/>
        <v>0.32</v>
      </c>
      <c r="EJ6" s="22">
        <f t="shared" si="14"/>
        <v>0.28000000000000003</v>
      </c>
      <c r="EK6" s="22">
        <f t="shared" si="14"/>
        <v>0.4</v>
      </c>
      <c r="EL6" s="22">
        <f t="shared" si="14"/>
        <v>0.27</v>
      </c>
      <c r="EM6" s="22">
        <f t="shared" si="14"/>
        <v>0.34</v>
      </c>
      <c r="EN6" s="21" t="str">
        <f>IF(EN7="","",IF(EN7="-","【-】","【"&amp;SUBSTITUTE(TEXT(EN7,"#,##0.00"),"-","△")&amp;"】"))</f>
        <v>【0.34】</v>
      </c>
    </row>
    <row r="7" spans="1:144" s="23" customFormat="1" x14ac:dyDescent="0.2">
      <c r="A7" s="15"/>
      <c r="B7" s="24">
        <v>2024</v>
      </c>
      <c r="C7" s="24">
        <v>240001</v>
      </c>
      <c r="D7" s="24">
        <v>46</v>
      </c>
      <c r="E7" s="24">
        <v>1</v>
      </c>
      <c r="F7" s="24">
        <v>0</v>
      </c>
      <c r="G7" s="24">
        <v>2</v>
      </c>
      <c r="H7" s="24" t="s">
        <v>93</v>
      </c>
      <c r="I7" s="24" t="s">
        <v>94</v>
      </c>
      <c r="J7" s="24" t="s">
        <v>95</v>
      </c>
      <c r="K7" s="24" t="s">
        <v>96</v>
      </c>
      <c r="L7" s="24" t="s">
        <v>97</v>
      </c>
      <c r="M7" s="24" t="s">
        <v>98</v>
      </c>
      <c r="N7" s="25" t="s">
        <v>99</v>
      </c>
      <c r="O7" s="25">
        <v>89.38</v>
      </c>
      <c r="P7" s="25">
        <v>99.55</v>
      </c>
      <c r="Q7" s="25">
        <v>0</v>
      </c>
      <c r="R7" s="25">
        <v>1741266</v>
      </c>
      <c r="S7" s="25">
        <v>5774.48</v>
      </c>
      <c r="T7" s="25">
        <v>301.55</v>
      </c>
      <c r="U7" s="25">
        <v>1431728</v>
      </c>
      <c r="V7" s="25">
        <v>1718.01</v>
      </c>
      <c r="W7" s="25">
        <v>833.36</v>
      </c>
      <c r="X7" s="25">
        <v>104.24</v>
      </c>
      <c r="Y7" s="25">
        <v>104.37</v>
      </c>
      <c r="Z7" s="25">
        <v>100.8</v>
      </c>
      <c r="AA7" s="25">
        <v>99.9</v>
      </c>
      <c r="AB7" s="25">
        <v>97.39</v>
      </c>
      <c r="AC7" s="25">
        <v>111.13</v>
      </c>
      <c r="AD7" s="25">
        <v>112.49</v>
      </c>
      <c r="AE7" s="25">
        <v>107.33</v>
      </c>
      <c r="AF7" s="25">
        <v>108.93</v>
      </c>
      <c r="AG7" s="25">
        <v>107.62</v>
      </c>
      <c r="AH7" s="25">
        <v>107.62</v>
      </c>
      <c r="AI7" s="25">
        <v>0</v>
      </c>
      <c r="AJ7" s="25">
        <v>0</v>
      </c>
      <c r="AK7" s="25">
        <v>0</v>
      </c>
      <c r="AL7" s="25">
        <v>0</v>
      </c>
      <c r="AM7" s="25">
        <v>1.7</v>
      </c>
      <c r="AN7" s="25">
        <v>12.29</v>
      </c>
      <c r="AO7" s="25">
        <v>8.77</v>
      </c>
      <c r="AP7" s="25">
        <v>8.81</v>
      </c>
      <c r="AQ7" s="25">
        <v>8.48</v>
      </c>
      <c r="AR7" s="25">
        <v>11</v>
      </c>
      <c r="AS7" s="25">
        <v>11</v>
      </c>
      <c r="AT7" s="25">
        <v>497.28</v>
      </c>
      <c r="AU7" s="25">
        <v>508.29</v>
      </c>
      <c r="AV7" s="25">
        <v>431.36</v>
      </c>
      <c r="AW7" s="25">
        <v>444.56</v>
      </c>
      <c r="AX7" s="25">
        <v>324.95</v>
      </c>
      <c r="AY7" s="25">
        <v>284.45</v>
      </c>
      <c r="AZ7" s="25">
        <v>309.23</v>
      </c>
      <c r="BA7" s="25">
        <v>313.43</v>
      </c>
      <c r="BB7" s="25">
        <v>303.10000000000002</v>
      </c>
      <c r="BC7" s="25">
        <v>318.89999999999998</v>
      </c>
      <c r="BD7" s="25">
        <v>318.89999999999998</v>
      </c>
      <c r="BE7" s="25">
        <v>157.66999999999999</v>
      </c>
      <c r="BF7" s="25">
        <v>135.13</v>
      </c>
      <c r="BG7" s="25">
        <v>112.85</v>
      </c>
      <c r="BH7" s="25">
        <v>91.29</v>
      </c>
      <c r="BI7" s="25">
        <v>89.27</v>
      </c>
      <c r="BJ7" s="25">
        <v>260.95999999999998</v>
      </c>
      <c r="BK7" s="25">
        <v>240.07</v>
      </c>
      <c r="BL7" s="25">
        <v>224.81</v>
      </c>
      <c r="BM7" s="25">
        <v>210.83</v>
      </c>
      <c r="BN7" s="25">
        <v>204.34</v>
      </c>
      <c r="BO7" s="25">
        <v>204.34</v>
      </c>
      <c r="BP7" s="25">
        <v>103.9</v>
      </c>
      <c r="BQ7" s="25">
        <v>104.42</v>
      </c>
      <c r="BR7" s="25">
        <v>100.28</v>
      </c>
      <c r="BS7" s="25">
        <v>99.33</v>
      </c>
      <c r="BT7" s="25">
        <v>96.09</v>
      </c>
      <c r="BU7" s="25">
        <v>110.77</v>
      </c>
      <c r="BV7" s="25">
        <v>112.35</v>
      </c>
      <c r="BW7" s="25">
        <v>106.47</v>
      </c>
      <c r="BX7" s="25">
        <v>107.7</v>
      </c>
      <c r="BY7" s="25">
        <v>106.29</v>
      </c>
      <c r="BZ7" s="25">
        <v>106.29</v>
      </c>
      <c r="CA7" s="25">
        <v>102.87</v>
      </c>
      <c r="CB7" s="25">
        <v>102.4</v>
      </c>
      <c r="CC7" s="25">
        <v>106.64</v>
      </c>
      <c r="CD7" s="25">
        <v>105.63</v>
      </c>
      <c r="CE7" s="25">
        <v>112.47</v>
      </c>
      <c r="CF7" s="25">
        <v>73.180000000000007</v>
      </c>
      <c r="CG7" s="25">
        <v>73.05</v>
      </c>
      <c r="CH7" s="25">
        <v>77.53</v>
      </c>
      <c r="CI7" s="25">
        <v>76.25</v>
      </c>
      <c r="CJ7" s="25">
        <v>77.75</v>
      </c>
      <c r="CK7" s="25">
        <v>77.75</v>
      </c>
      <c r="CL7" s="25">
        <v>48.86</v>
      </c>
      <c r="CM7" s="25">
        <v>48.82</v>
      </c>
      <c r="CN7" s="25">
        <v>48.84</v>
      </c>
      <c r="CO7" s="25">
        <v>49.75</v>
      </c>
      <c r="CP7" s="25">
        <v>47.63</v>
      </c>
      <c r="CQ7" s="25">
        <v>62.26</v>
      </c>
      <c r="CR7" s="25">
        <v>62.22</v>
      </c>
      <c r="CS7" s="25">
        <v>61.45</v>
      </c>
      <c r="CT7" s="25">
        <v>61.63</v>
      </c>
      <c r="CU7" s="25">
        <v>61.54</v>
      </c>
      <c r="CV7" s="25">
        <v>61.54</v>
      </c>
      <c r="CW7" s="25">
        <v>99.1</v>
      </c>
      <c r="CX7" s="25">
        <v>99.06</v>
      </c>
      <c r="CY7" s="25">
        <v>98.94</v>
      </c>
      <c r="CZ7" s="25">
        <v>99.83</v>
      </c>
      <c r="DA7" s="25">
        <v>99.77</v>
      </c>
      <c r="DB7" s="25">
        <v>100.16</v>
      </c>
      <c r="DC7" s="25">
        <v>100.28</v>
      </c>
      <c r="DD7" s="25">
        <v>100.29</v>
      </c>
      <c r="DE7" s="25">
        <v>100.36</v>
      </c>
      <c r="DF7" s="25">
        <v>100.31</v>
      </c>
      <c r="DG7" s="25">
        <v>100.31</v>
      </c>
      <c r="DH7" s="25">
        <v>55.86</v>
      </c>
      <c r="DI7" s="25">
        <v>54.82</v>
      </c>
      <c r="DJ7" s="25">
        <v>55.83</v>
      </c>
      <c r="DK7" s="25">
        <v>56.34</v>
      </c>
      <c r="DL7" s="25">
        <v>57.32</v>
      </c>
      <c r="DM7" s="25">
        <v>57.5</v>
      </c>
      <c r="DN7" s="25">
        <v>58.52</v>
      </c>
      <c r="DO7" s="25">
        <v>59.51</v>
      </c>
      <c r="DP7" s="25">
        <v>60.24</v>
      </c>
      <c r="DQ7" s="25">
        <v>60.8</v>
      </c>
      <c r="DR7" s="25">
        <v>60.8</v>
      </c>
      <c r="DS7" s="25">
        <v>21.29</v>
      </c>
      <c r="DT7" s="25">
        <v>21.67</v>
      </c>
      <c r="DU7" s="25">
        <v>24.38</v>
      </c>
      <c r="DV7" s="25">
        <v>30.17</v>
      </c>
      <c r="DW7" s="25">
        <v>31.5</v>
      </c>
      <c r="DX7" s="25">
        <v>30.3</v>
      </c>
      <c r="DY7" s="25">
        <v>31.74</v>
      </c>
      <c r="DZ7" s="25">
        <v>32.380000000000003</v>
      </c>
      <c r="EA7" s="25">
        <v>34.479999999999997</v>
      </c>
      <c r="EB7" s="25">
        <v>38.24</v>
      </c>
      <c r="EC7" s="25">
        <v>38.24</v>
      </c>
      <c r="ED7" s="25">
        <v>0.95</v>
      </c>
      <c r="EE7" s="25">
        <v>0.56000000000000005</v>
      </c>
      <c r="EF7" s="25">
        <v>1.23</v>
      </c>
      <c r="EG7" s="25">
        <v>0.75</v>
      </c>
      <c r="EH7" s="25">
        <v>0.68</v>
      </c>
      <c r="EI7" s="25">
        <v>0.32</v>
      </c>
      <c r="EJ7" s="25">
        <v>0.28000000000000003</v>
      </c>
      <c r="EK7" s="25">
        <v>0.4</v>
      </c>
      <c r="EL7" s="25">
        <v>0.27</v>
      </c>
      <c r="EM7" s="25">
        <v>0.34</v>
      </c>
      <c r="EN7" s="25">
        <v>0.34</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107</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38B92AB6-B4A5-4CE0-9CA8-04C8CA037940}"/>
</file>

<file path=customXml/itemProps2.xml><?xml version="1.0" encoding="utf-8"?>
<ds:datastoreItem xmlns:ds="http://schemas.openxmlformats.org/officeDocument/2006/customXml" ds:itemID="{EB23DF0B-CDC3-481B-A240-5565F3C469B3}"/>
</file>

<file path=customXml/itemProps3.xml><?xml version="1.0" encoding="utf-8"?>
<ds:datastoreItem xmlns:ds="http://schemas.openxmlformats.org/officeDocument/2006/customXml" ds:itemID="{7EA69171-B41C-4440-8C0D-8E2121F6D2AA}"/>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2026-01-14T06:22:59Z</cp:lastPrinted>
  <dcterms:created xsi:type="dcterms:W3CDTF">2025-12-12T09:18:43Z</dcterms:created>
  <dcterms:modified xsi:type="dcterms:W3CDTF">2026-01-22T05:44:34Z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