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m001049\Desktop\"/>
    </mc:Choice>
  </mc:AlternateContent>
  <xr:revisionPtr revIDLastSave="0" documentId="8_{C79A2A80-2BE9-49FF-B40E-F15F8F13843E}" xr6:coauthVersionLast="47" xr6:coauthVersionMax="47" xr10:uidLastSave="{00000000-0000-0000-0000-000000000000}"/>
  <workbookProtection workbookAlgorithmName="SHA-512" workbookHashValue="2kbT6aSk75apV6sSYaXLVLVH9xOwNZG8LGB9CmL0dQe9W9yXSjltKBwN7S915JgozZAxLgV+uFgD+/E1N2Vgqw==" workbookSaltValue="CtCUk98xmGubR/ZDxVuIoA=="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F85" i="4"/>
  <c r="AL10" i="4"/>
  <c r="I10"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<sst xmlns="http://schemas.openxmlformats.org/spreadsheetml/2006/main" count="231" uniqueCount="116">
  <si>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</si>
  <si>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</si>
  <si>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</si>
  <si>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</si>
  <si>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</si>
  <si>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</si>
  <si>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</si>
  <si>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</si>
  <si>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</si>
  <si>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</si>
  <si>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</si>
  <si>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</si>
  <si>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</si>
  <si>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</si>
  <si>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</si>
  <si>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</si>
  <si>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</si>
  <si>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</si>
  <si>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</si>
  <si>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</si>
  <si>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</si>
  <si>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</si>
  <si>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</si>
  <si>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</si>
  <si>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</si>
  <si>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</si>
  <si>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</si>
  <si>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</si>
  <si>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</si>
  <si>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</si>
  <si>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</si>
  <si>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</si>
  <si>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</si>
  <si>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</si>
  <si>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</si>
  <si>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</si>
  <si>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</si>
  <si>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</si>
  <si>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</si>
  <si>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</si>
  <si>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</si>
  <si>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</si>
  <si>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</si>
  <si>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</si>
  <si>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</si>
  <si>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</si>
  <si>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</si>
  <si>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</si>
  <si>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</si>
  <si>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</si>
  <si>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</si>
  <si>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</si>
  <si>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</si>
  <si>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</si>
  <si>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</si>
  <si>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</si>
  <si>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</si>
  <si>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</si>
  <si>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</si>
  <si>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</si>
  <si>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</si>
  <si>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</si>
  <si>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</si>
  <si>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</si>
  <si>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</si>
  <si>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</si>
  <si>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</si>
  <si>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</si>
  <si>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</si>
  <si>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</si>
  <si>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</si>
  <si>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</si>
  <si>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</si>
  <si>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</si>
  <si>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</si>
  <si>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</si>
  <si>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</si>
  <si>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</si>
  <si>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</si>
  <si>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</si>
  <si>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</si>
  <si>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</si>
  <si>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</si>
  <si>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</si>
  <si>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</si>
  <si>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</si>
  <si>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</si>
  <si>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</si>
  <si>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</si>
  <si>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</si>
  <si>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</si>
  <si>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</si>
  <si>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</si>
  <si>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</si>
  <si>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</si>
  <si>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</si>
  <si>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</si>
  <si>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</si>
  <si>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</si>
  <si>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</si>
  <si>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</si>
  <si>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</si>
  <si>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</si>
  <si>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</si>
  <si>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</si>
  <si>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</si>
  <si>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</si>
  <si>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</si>
  <si>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</si>
  <si>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</si>
  <si>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</si>
  <si>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</si>
  <si>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</si>
  <si>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本県においては、令和２年度に特別会計から公営企業会計へ移行している。
【経常収支比率・累積欠損金比率】
　経常収支比率は100％を上回り、累積欠損金もないことから健全である。
【流動比率】
　内部留保資金がほとんど無いため、100％を大きく下回っているが、決算時の主たる流動負債である企業債の償還財源は翌年度に収入されることから、期中の支払等に支障は生じていない。
【企業債残高対事業規模比率】
　当該値が前年度より増加しており、当年度の平均値と比較しても上回っている。これは、企業債残高自体の減少額より、一般会計負担額の減少額が大幅に上回ったことによるものである。
【汚水処理原価】
　汚水処理原価は前年度と比較して増加しており、突発的な修繕の発生や物価高騰による電気代の増加といった汚水処理費が増加したことによるものである。
【施設利用率・水洗化率】
　水洗化率については、類似団体平均値と比較すると下回っているが、流域関連市町での下水道処理区域の整備と各戸接続が進んだことにより、当該指標は上昇傾向にある。
　県、関連市町の負担が適切となるよう、引き続き経営計画を定期的に見直し、健全な経営に努めていく。
　また、流域関連市町と連携し、生活排水処理アクションプログラムに基づき施設整備を進めるとともに、水洗化率及び施設利用率の向上を図り、効率的な経営に努めていく。</t>
    <rPh sb="201" eb="203">
      <t>トウガイ</t>
    </rPh>
    <rPh sb="203" eb="204">
      <t>チ</t>
    </rPh>
    <rPh sb="205" eb="208">
      <t>ゼンネンド</t>
    </rPh>
    <rPh sb="210" eb="212">
      <t>ゾウカ</t>
    </rPh>
    <rPh sb="217" eb="220">
      <t>トウネンド</t>
    </rPh>
    <rPh sb="221" eb="223">
      <t>ヘイキン</t>
    </rPh>
    <rPh sb="223" eb="224">
      <t>チ</t>
    </rPh>
    <rPh sb="225" eb="227">
      <t>ヒカク</t>
    </rPh>
    <rPh sb="241" eb="243">
      <t>キギョウ</t>
    </rPh>
    <rPh sb="243" eb="244">
      <t>サイ</t>
    </rPh>
    <rPh sb="244" eb="246">
      <t>ザンダカ</t>
    </rPh>
    <rPh sb="246" eb="248">
      <t>ジタイ</t>
    </rPh>
    <rPh sb="249" eb="251">
      <t>ゲンショウ</t>
    </rPh>
    <rPh sb="251" eb="252">
      <t>ガク</t>
    </rPh>
    <rPh sb="255" eb="257">
      <t>イッパン</t>
    </rPh>
    <rPh sb="257" eb="259">
      <t>カイケイ</t>
    </rPh>
    <rPh sb="259" eb="261">
      <t>フタン</t>
    </rPh>
    <rPh sb="261" eb="262">
      <t>ガク</t>
    </rPh>
    <rPh sb="263" eb="265">
      <t>ゲンショウ</t>
    </rPh>
    <rPh sb="265" eb="266">
      <t>ガク</t>
    </rPh>
    <rPh sb="267" eb="269">
      <t>オオハバ</t>
    </rPh>
    <rPh sb="270" eb="272">
      <t>ウワマワ</t>
    </rPh>
    <rPh sb="303" eb="306">
      <t>ゼンネンド</t>
    </rPh>
    <rPh sb="307" eb="309">
      <t>ヒカク</t>
    </rPh>
    <rPh sb="311" eb="313">
      <t>ゾウカ</t>
    </rPh>
    <rPh sb="318" eb="320">
      <t>トッパツ</t>
    </rPh>
    <rPh sb="320" eb="321">
      <t>テキ</t>
    </rPh>
    <rPh sb="322" eb="324">
      <t>シュウゼン</t>
    </rPh>
    <rPh sb="325" eb="327">
      <t>ハッセイ</t>
    </rPh>
    <rPh sb="328" eb="330">
      <t>ブッカ</t>
    </rPh>
    <rPh sb="330" eb="332">
      <t>コウトウ</t>
    </rPh>
    <rPh sb="335" eb="338">
      <t>デンキダイ</t>
    </rPh>
    <rPh sb="339" eb="341">
      <t>ゾウカ</t>
    </rPh>
    <rPh sb="345" eb="347">
      <t>オスイ</t>
    </rPh>
    <rPh sb="347" eb="349">
      <t>ショリ</t>
    </rPh>
    <rPh sb="349" eb="350">
      <t>ヒ</t>
    </rPh>
    <rPh sb="351" eb="353">
      <t>ゾウカ</t>
    </rPh>
    <phoneticPr fontId="4"/>
  </si>
  <si>
    <t>　流域下水道事業の経営計画は、関連市町と協議しながら定期的に見直すこととしており、収支均衡となる負担金単価を設定している。
　公営企業会計の導入により財務諸表を作成することで、資産、負債及び資本の関係が明らかにし、企業債の償還を見極めながら施設の耐用年数を考慮した改築更新計画を作成する等、投資計画や資金計画の最適化を的確に取り組んでいく。</t>
    <rPh sb="1" eb="3">
      <t>リュウイキ</t>
    </rPh>
    <rPh sb="3" eb="6">
      <t>ゲスイドウ</t>
    </rPh>
    <rPh sb="6" eb="8">
      <t>ジギョウ</t>
    </rPh>
    <rPh sb="9" eb="11">
      <t>ケイエイ</t>
    </rPh>
    <rPh sb="11" eb="13">
      <t>ケイカク</t>
    </rPh>
    <rPh sb="15" eb="17">
      <t>カンレン</t>
    </rPh>
    <rPh sb="17" eb="18">
      <t>シ</t>
    </rPh>
    <rPh sb="18" eb="19">
      <t>マチ</t>
    </rPh>
    <rPh sb="20" eb="22">
      <t>キョウギ</t>
    </rPh>
    <rPh sb="26" eb="29">
      <t>テイキテキ</t>
    </rPh>
    <rPh sb="30" eb="32">
      <t>ミナオ</t>
    </rPh>
    <rPh sb="41" eb="43">
      <t>シュウシ</t>
    </rPh>
    <rPh sb="43" eb="45">
      <t>キンコウ</t>
    </rPh>
    <rPh sb="48" eb="51">
      <t>フタンキン</t>
    </rPh>
    <rPh sb="51" eb="53">
      <t>タンカ</t>
    </rPh>
    <rPh sb="54" eb="56">
      <t>セッテイ</t>
    </rPh>
    <rPh sb="63" eb="65">
      <t>コウエイ</t>
    </rPh>
    <rPh sb="65" eb="67">
      <t>キギョウ</t>
    </rPh>
    <rPh sb="67" eb="69">
      <t>カイケイ</t>
    </rPh>
    <rPh sb="70" eb="72">
      <t>ドウニュウ</t>
    </rPh>
    <rPh sb="75" eb="77">
      <t>ザイム</t>
    </rPh>
    <rPh sb="77" eb="79">
      <t>ショヒョウ</t>
    </rPh>
    <rPh sb="80" eb="82">
      <t>サクセイ</t>
    </rPh>
    <rPh sb="88" eb="90">
      <t>シサン</t>
    </rPh>
    <rPh sb="91" eb="93">
      <t>フサイ</t>
    </rPh>
    <rPh sb="93" eb="94">
      <t>オヨ</t>
    </rPh>
    <rPh sb="95" eb="97">
      <t>シホン</t>
    </rPh>
    <rPh sb="98" eb="100">
      <t>カンケイ</t>
    </rPh>
    <rPh sb="101" eb="102">
      <t>アキ</t>
    </rPh>
    <rPh sb="107" eb="109">
      <t>キギョウ</t>
    </rPh>
    <rPh sb="109" eb="110">
      <t>サイ</t>
    </rPh>
    <rPh sb="111" eb="113">
      <t>ショウカン</t>
    </rPh>
    <rPh sb="114" eb="116">
      <t>ミキワ</t>
    </rPh>
    <rPh sb="120" eb="122">
      <t>シセツ</t>
    </rPh>
    <rPh sb="123" eb="125">
      <t>タイヨウ</t>
    </rPh>
    <rPh sb="125" eb="127">
      <t>ネンスウ</t>
    </rPh>
    <rPh sb="128" eb="130">
      <t>コウリョ</t>
    </rPh>
    <rPh sb="132" eb="134">
      <t>カイチク</t>
    </rPh>
    <rPh sb="134" eb="136">
      <t>コウシン</t>
    </rPh>
    <rPh sb="136" eb="138">
      <t>ケイカク</t>
    </rPh>
    <rPh sb="139" eb="141">
      <t>サクセイ</t>
    </rPh>
    <rPh sb="143" eb="144">
      <t>トウ</t>
    </rPh>
    <rPh sb="145" eb="147">
      <t>トウシ</t>
    </rPh>
    <rPh sb="147" eb="149">
      <t>ケイカク</t>
    </rPh>
    <rPh sb="150" eb="152">
      <t>シキン</t>
    </rPh>
    <rPh sb="152" eb="154">
      <t>ケイカク</t>
    </rPh>
    <rPh sb="155" eb="158">
      <t>サイテキカ</t>
    </rPh>
    <rPh sb="159" eb="161">
      <t>テキカク</t>
    </rPh>
    <rPh sb="162" eb="163">
      <t>ト</t>
    </rPh>
    <rPh sb="164" eb="165">
      <t>クイッパンカイケイフタンガクゲンショウガクオオハバウワマワゼンネンドヒカクゾウカトッパツテキシュウゼンハッセイブッカコウトウデンキダイゾウカオスイショリヒゾウカ</t>
    </rPh>
    <phoneticPr fontId="4"/>
  </si>
  <si>
    <t>　本県の管路は昭和62年度に供用したものが最も古いが、法定耐用年数を経過したものはない。他県で発生した大規模な道路陥没事故を踏まえた全国特別重点調査に加え、法定点検の対象管路についても調査を実施し、施設の異状を把握したときは補修を行う等、適切な施設管理に取り組み、下水道の破損に起因する道路陥没の未然防止等に努める。
　また、処理場・ポンプ場等の設備（機械・電気）についても老朽化が進行しており、引き続きストックマネジメント計画に基づき施設の改築更新を行っていく。</t>
    <rPh sb="1" eb="3">
      <t>ホンケン</t>
    </rPh>
    <rPh sb="4" eb="6">
      <t>カンロ</t>
    </rPh>
    <rPh sb="163" eb="166">
      <t>ショリジョウ</t>
    </rPh>
    <rPh sb="170" eb="171">
      <t>ジョウ</t>
    </rPh>
    <rPh sb="171" eb="172">
      <t>ナド</t>
    </rPh>
    <rPh sb="173" eb="175">
      <t>セツビ</t>
    </rPh>
    <rPh sb="176" eb="178">
      <t>キカイ</t>
    </rPh>
    <rPh sb="179" eb="181">
      <t>デンキ</t>
    </rPh>
    <rPh sb="187" eb="190">
      <t>ロウキュウカ</t>
    </rPh>
    <rPh sb="191" eb="193">
      <t>シンコウ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</si>
</sst>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68-4654-9292-BE38191DE02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0868-4654-9292-BE38191DE02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66.67</c:v>
                </c:pt>
                <c:pt idx="1">
                  <c:v>67.89</c:v>
                </c:pt>
                <c:pt idx="2">
                  <c:v>67.53</c:v>
                </c:pt>
                <c:pt idx="3">
                  <c:v>67.83</c:v>
                </c:pt>
                <c:pt idx="4">
                  <c:v>71.83</c:v>
                </c:pt>
              </c:numCache>
            </c:numRef>
          </c:val>
          <c:extLst>
            <c:ext xmlns:c16="http://schemas.microsoft.com/office/drawing/2014/chart" uri="{C3380CC4-5D6E-409C-BE32-E72D297353CC}">
              <c16:uniqueId val="{00000000-C134-453D-994A-3C092D16768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C134-453D-994A-3C092D16768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87.92</c:v>
                </c:pt>
                <c:pt idx="1">
                  <c:v>88.33</c:v>
                </c:pt>
                <c:pt idx="2">
                  <c:v>88.66</c:v>
                </c:pt>
                <c:pt idx="3">
                  <c:v>88.35</c:v>
                </c:pt>
                <c:pt idx="4">
                  <c:v>88.38</c:v>
                </c:pt>
              </c:numCache>
            </c:numRef>
          </c:val>
          <c:extLst>
            <c:ext xmlns:c16="http://schemas.microsoft.com/office/drawing/2014/chart" uri="{C3380CC4-5D6E-409C-BE32-E72D297353CC}">
              <c16:uniqueId val="{00000000-44C2-445B-81DF-552A2DA35AA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44C2-445B-81DF-552A2DA35AA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102.8</c:v>
                </c:pt>
                <c:pt idx="1">
                  <c:v>101.79</c:v>
                </c:pt>
                <c:pt idx="2">
                  <c:v>101.83</c:v>
                </c:pt>
                <c:pt idx="3">
                  <c:v>101.27</c:v>
                </c:pt>
                <c:pt idx="4">
                  <c:v>101.61</c:v>
                </c:pt>
              </c:numCache>
            </c:numRef>
          </c:val>
          <c:extLst>
            <c:ext xmlns:c16="http://schemas.microsoft.com/office/drawing/2014/chart" uri="{C3380CC4-5D6E-409C-BE32-E72D297353CC}">
              <c16:uniqueId val="{00000000-E98F-4DEE-A758-05FD5D17701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E98F-4DEE-A758-05FD5D17701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3.65</c:v>
                </c:pt>
                <c:pt idx="1">
                  <c:v>7</c:v>
                </c:pt>
                <c:pt idx="2">
                  <c:v>10.3</c:v>
                </c:pt>
                <c:pt idx="3">
                  <c:v>13.46</c:v>
                </c:pt>
                <c:pt idx="4">
                  <c:v>15.4</c:v>
                </c:pt>
              </c:numCache>
            </c:numRef>
          </c:val>
          <c:extLst>
            <c:ext xmlns:c16="http://schemas.microsoft.com/office/drawing/2014/chart" uri="{C3380CC4-5D6E-409C-BE32-E72D297353CC}">
              <c16:uniqueId val="{00000000-E767-4547-9563-D83698DFE55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E767-4547-9563-D83698DFE55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94-4CAA-BF51-EEC414AF8BB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8C94-4CAA-BF51-EEC414AF8BB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FE-4A6C-B874-A886C1E6E3C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D9FE-4A6C-B874-A886C1E6E3C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59.19</c:v>
                </c:pt>
                <c:pt idx="1">
                  <c:v>56.59</c:v>
                </c:pt>
                <c:pt idx="2">
                  <c:v>70.34</c:v>
                </c:pt>
                <c:pt idx="3">
                  <c:v>73.17</c:v>
                </c:pt>
                <c:pt idx="4">
                  <c:v>75.38</c:v>
                </c:pt>
              </c:numCache>
            </c:numRef>
          </c:val>
          <c:extLst>
            <c:ext xmlns:c16="http://schemas.microsoft.com/office/drawing/2014/chart" uri="{C3380CC4-5D6E-409C-BE32-E72D297353CC}">
              <c16:uniqueId val="{00000000-20F2-42F1-AB33-D09B7AD2FDD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20F2-42F1-AB33-D09B7AD2FDD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264.39999999999998</c:v>
                </c:pt>
                <c:pt idx="1">
                  <c:v>235.3</c:v>
                </c:pt>
                <c:pt idx="2">
                  <c:v>152.74</c:v>
                </c:pt>
                <c:pt idx="3">
                  <c:v>210.68</c:v>
                </c:pt>
                <c:pt idx="4">
                  <c:v>219.07</c:v>
                </c:pt>
              </c:numCache>
            </c:numRef>
          </c:val>
          <c:extLst>
            <c:ext xmlns:c16="http://schemas.microsoft.com/office/drawing/2014/chart" uri="{C3380CC4-5D6E-409C-BE32-E72D297353CC}">
              <c16:uniqueId val="{00000000-F87F-420B-B254-DD7A0AC562F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F87F-420B-B254-DD7A0AC562F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21-44F9-B02C-484446C3DC7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F21-44F9-B02C-484446C3DC7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60.03</c:v>
                </c:pt>
                <c:pt idx="1">
                  <c:v>61.68</c:v>
                </c:pt>
                <c:pt idx="2">
                  <c:v>66.760000000000005</c:v>
                </c:pt>
                <c:pt idx="3">
                  <c:v>63.58</c:v>
                </c:pt>
                <c:pt idx="4">
                  <c:v>69.430000000000007</c:v>
                </c:pt>
              </c:numCache>
            </c:numRef>
          </c:val>
          <c:extLst>
            <c:ext xmlns:c16="http://schemas.microsoft.com/office/drawing/2014/chart" uri="{C3380CC4-5D6E-409C-BE32-E72D297353CC}">
              <c16:uniqueId val="{00000000-694E-4609-8C6D-2C51E0384FB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694E-4609-8C6D-2C51E0384FB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S34" zoomScaleNormal="100" workbookViewId="0">
      <selection activeCell="CM45" sqref="CM45"/>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流域下水道</v>
      </c>
      <c r="Q8" s="64"/>
      <c r="R8" s="64"/>
      <c r="S8" s="64"/>
      <c r="T8" s="64"/>
      <c r="U8" s="64"/>
      <c r="V8" s="64"/>
      <c r="W8" s="64" t="str">
        <f>データ!L6</f>
        <v>E1</v>
      </c>
      <c r="X8" s="64"/>
      <c r="Y8" s="64"/>
      <c r="Z8" s="64"/>
      <c r="AA8" s="64"/>
      <c r="AB8" s="64"/>
      <c r="AC8" s="64"/>
      <c r="AD8" s="65" t="str">
        <f>データ!$M$6</f>
        <v>非設置</v>
      </c>
      <c r="AE8" s="65"/>
      <c r="AF8" s="65"/>
      <c r="AG8" s="65"/>
      <c r="AH8" s="65"/>
      <c r="AI8" s="65"/>
      <c r="AJ8" s="65"/>
      <c r="AK8" s="3"/>
      <c r="AL8" s="44">
        <f>データ!S6</f>
        <v>1741266</v>
      </c>
      <c r="AM8" s="44"/>
      <c r="AN8" s="44"/>
      <c r="AO8" s="44"/>
      <c r="AP8" s="44"/>
      <c r="AQ8" s="44"/>
      <c r="AR8" s="44"/>
      <c r="AS8" s="44"/>
      <c r="AT8" s="45">
        <f>データ!T6</f>
        <v>5774.48</v>
      </c>
      <c r="AU8" s="45"/>
      <c r="AV8" s="45"/>
      <c r="AW8" s="45"/>
      <c r="AX8" s="45"/>
      <c r="AY8" s="45"/>
      <c r="AZ8" s="45"/>
      <c r="BA8" s="45"/>
      <c r="BB8" s="45">
        <f>データ!U6</f>
        <v>301.55</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82.42</v>
      </c>
      <c r="J10" s="45"/>
      <c r="K10" s="45"/>
      <c r="L10" s="45"/>
      <c r="M10" s="45"/>
      <c r="N10" s="45"/>
      <c r="O10" s="45"/>
      <c r="P10" s="45">
        <f>データ!P6</f>
        <v>58.22</v>
      </c>
      <c r="Q10" s="45"/>
      <c r="R10" s="45"/>
      <c r="S10" s="45"/>
      <c r="T10" s="45"/>
      <c r="U10" s="45"/>
      <c r="V10" s="45"/>
      <c r="W10" s="45">
        <f>データ!Q6</f>
        <v>100</v>
      </c>
      <c r="X10" s="45"/>
      <c r="Y10" s="45"/>
      <c r="Z10" s="45"/>
      <c r="AA10" s="45"/>
      <c r="AB10" s="45"/>
      <c r="AC10" s="45"/>
      <c r="AD10" s="44">
        <f>データ!R6</f>
        <v>0</v>
      </c>
      <c r="AE10" s="44"/>
      <c r="AF10" s="44"/>
      <c r="AG10" s="44"/>
      <c r="AH10" s="44"/>
      <c r="AI10" s="44"/>
      <c r="AJ10" s="44"/>
      <c r="AK10" s="2"/>
      <c r="AL10" s="44">
        <f>データ!V6</f>
        <v>826956</v>
      </c>
      <c r="AM10" s="44"/>
      <c r="AN10" s="44"/>
      <c r="AO10" s="44"/>
      <c r="AP10" s="44"/>
      <c r="AQ10" s="44"/>
      <c r="AR10" s="44"/>
      <c r="AS10" s="44"/>
      <c r="AT10" s="45">
        <f>データ!W6</f>
        <v>209.14</v>
      </c>
      <c r="AU10" s="45"/>
      <c r="AV10" s="45"/>
      <c r="AW10" s="45"/>
      <c r="AX10" s="45"/>
      <c r="AY10" s="45"/>
      <c r="AZ10" s="45"/>
      <c r="BA10" s="45"/>
      <c r="BB10" s="45">
        <f>データ!X6</f>
        <v>3954.08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z7bJn0t05txMN0V9Pat6WeQ826gyl9uRMKnEmzr/bIaOoBBClkTrdOIIJLOLQD7SQ4OzoS6ctnRkkaOgg+oo+A==" saltValue="QH88ylJlMBTofUKiAnrUc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240001</v>
      </c>
      <c r="D6" s="19">
        <f t="shared" si="3"/>
        <v>46</v>
      </c>
      <c r="E6" s="19">
        <f t="shared" si="3"/>
        <v>17</v>
      </c>
      <c r="F6" s="19">
        <f t="shared" si="3"/>
        <v>3</v>
      </c>
      <c r="G6" s="19">
        <f t="shared" si="3"/>
        <v>0</v>
      </c>
      <c r="H6" s="19" t="str">
        <f t="shared" si="3"/>
        <v>三重県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82.42</v>
      </c>
      <c r="P6" s="20">
        <f t="shared" si="3"/>
        <v>58.22</v>
      </c>
      <c r="Q6" s="20">
        <f t="shared" si="3"/>
        <v>100</v>
      </c>
      <c r="R6" s="20">
        <f t="shared" si="3"/>
        <v>0</v>
      </c>
      <c r="S6" s="20">
        <f t="shared" si="3"/>
        <v>1741266</v>
      </c>
      <c r="T6" s="20">
        <f t="shared" si="3"/>
        <v>5774.48</v>
      </c>
      <c r="U6" s="20">
        <f t="shared" si="3"/>
        <v>301.55</v>
      </c>
      <c r="V6" s="20">
        <f t="shared" si="3"/>
        <v>826956</v>
      </c>
      <c r="W6" s="20">
        <f t="shared" si="3"/>
        <v>209.14</v>
      </c>
      <c r="X6" s="20">
        <f t="shared" si="3"/>
        <v>3954.08</v>
      </c>
      <c r="Y6" s="21">
        <f>IF(Y7="",NA(),Y7)</f>
        <v>102.8</v>
      </c>
      <c r="Z6" s="21">
        <f t="shared" ref="Z6:AH6" si="4">IF(Z7="",NA(),Z7)</f>
        <v>101.79</v>
      </c>
      <c r="AA6" s="21">
        <f t="shared" si="4"/>
        <v>101.83</v>
      </c>
      <c r="AB6" s="21">
        <f t="shared" si="4"/>
        <v>101.27</v>
      </c>
      <c r="AC6" s="21">
        <f t="shared" si="4"/>
        <v>101.61</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59.19</v>
      </c>
      <c r="AV6" s="21">
        <f t="shared" ref="AV6:BD6" si="6">IF(AV7="",NA(),AV7)</f>
        <v>56.59</v>
      </c>
      <c r="AW6" s="21">
        <f t="shared" si="6"/>
        <v>70.34</v>
      </c>
      <c r="AX6" s="21">
        <f t="shared" si="6"/>
        <v>73.17</v>
      </c>
      <c r="AY6" s="21">
        <f t="shared" si="6"/>
        <v>75.38</v>
      </c>
      <c r="AZ6" s="21">
        <f t="shared" si="6"/>
        <v>101.14</v>
      </c>
      <c r="BA6" s="21">
        <f t="shared" si="6"/>
        <v>104.74</v>
      </c>
      <c r="BB6" s="21">
        <f t="shared" si="6"/>
        <v>104.74</v>
      </c>
      <c r="BC6" s="21">
        <f t="shared" si="6"/>
        <v>104.66</v>
      </c>
      <c r="BD6" s="21">
        <f t="shared" si="6"/>
        <v>103.57</v>
      </c>
      <c r="BE6" s="20" t="str">
        <f>IF(BE7="","",IF(BE7="-","【-】","【"&amp;SUBSTITUTE(TEXT(BE7,"#,##0.00"),"-","△")&amp;"】"))</f>
        <v>【103.38】</v>
      </c>
      <c r="BF6" s="21">
        <f>IF(BF7="",NA(),BF7)</f>
        <v>264.39999999999998</v>
      </c>
      <c r="BG6" s="21">
        <f t="shared" ref="BG6:BO6" si="7">IF(BG7="",NA(),BG7)</f>
        <v>235.3</v>
      </c>
      <c r="BH6" s="21">
        <f t="shared" si="7"/>
        <v>152.74</v>
      </c>
      <c r="BI6" s="21">
        <f t="shared" si="7"/>
        <v>210.68</v>
      </c>
      <c r="BJ6" s="21">
        <f t="shared" si="7"/>
        <v>219.07</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60.03</v>
      </c>
      <c r="CC6" s="21">
        <f t="shared" ref="CC6:CK6" si="9">IF(CC7="",NA(),CC7)</f>
        <v>61.68</v>
      </c>
      <c r="CD6" s="21">
        <f t="shared" si="9"/>
        <v>66.760000000000005</v>
      </c>
      <c r="CE6" s="21">
        <f t="shared" si="9"/>
        <v>63.58</v>
      </c>
      <c r="CF6" s="21">
        <f t="shared" si="9"/>
        <v>69.430000000000007</v>
      </c>
      <c r="CG6" s="21">
        <f t="shared" si="9"/>
        <v>50.67</v>
      </c>
      <c r="CH6" s="21">
        <f t="shared" si="9"/>
        <v>48.7</v>
      </c>
      <c r="CI6" s="21">
        <f t="shared" si="9"/>
        <v>52.53</v>
      </c>
      <c r="CJ6" s="21">
        <f t="shared" si="9"/>
        <v>52.75</v>
      </c>
      <c r="CK6" s="21">
        <f t="shared" si="9"/>
        <v>52.89</v>
      </c>
      <c r="CL6" s="20" t="str">
        <f>IF(CL7="","",IF(CL7="-","【-】","【"&amp;SUBSTITUTE(TEXT(CL7,"#,##0.00"),"-","△")&amp;"】"))</f>
        <v>【53.07】</v>
      </c>
      <c r="CM6" s="21">
        <f>IF(CM7="",NA(),CM7)</f>
        <v>66.67</v>
      </c>
      <c r="CN6" s="21">
        <f t="shared" ref="CN6:CV6" si="10">IF(CN7="",NA(),CN7)</f>
        <v>67.89</v>
      </c>
      <c r="CO6" s="21">
        <f t="shared" si="10"/>
        <v>67.53</v>
      </c>
      <c r="CP6" s="21">
        <f t="shared" si="10"/>
        <v>67.83</v>
      </c>
      <c r="CQ6" s="21">
        <f t="shared" si="10"/>
        <v>71.83</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87.92</v>
      </c>
      <c r="CY6" s="21">
        <f t="shared" ref="CY6:DG6" si="11">IF(CY7="",NA(),CY7)</f>
        <v>88.33</v>
      </c>
      <c r="CZ6" s="21">
        <f t="shared" si="11"/>
        <v>88.66</v>
      </c>
      <c r="DA6" s="21">
        <f t="shared" si="11"/>
        <v>88.35</v>
      </c>
      <c r="DB6" s="21">
        <f t="shared" si="11"/>
        <v>88.38</v>
      </c>
      <c r="DC6" s="21">
        <f t="shared" si="11"/>
        <v>94.01</v>
      </c>
      <c r="DD6" s="21">
        <f t="shared" si="11"/>
        <v>94.14</v>
      </c>
      <c r="DE6" s="21">
        <f t="shared" si="11"/>
        <v>94.02</v>
      </c>
      <c r="DF6" s="21">
        <f t="shared" si="11"/>
        <v>94.43</v>
      </c>
      <c r="DG6" s="21">
        <f t="shared" si="11"/>
        <v>94.27</v>
      </c>
      <c r="DH6" s="20" t="str">
        <f>IF(DH7="","",IF(DH7="-","【-】","【"&amp;SUBSTITUTE(TEXT(DH7,"#,##0.00"),"-","△")&amp;"】"))</f>
        <v>【94.19】</v>
      </c>
      <c r="DI6" s="21">
        <f>IF(DI7="",NA(),DI7)</f>
        <v>3.65</v>
      </c>
      <c r="DJ6" s="21">
        <f t="shared" ref="DJ6:DR6" si="12">IF(DJ7="",NA(),DJ7)</f>
        <v>7</v>
      </c>
      <c r="DK6" s="21">
        <f t="shared" si="12"/>
        <v>10.3</v>
      </c>
      <c r="DL6" s="21">
        <f t="shared" si="12"/>
        <v>13.46</v>
      </c>
      <c r="DM6" s="21">
        <f t="shared" si="12"/>
        <v>15.4</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0">
        <f>IF(EE7="",NA(),EE7)</f>
        <v>0</v>
      </c>
      <c r="EF6" s="20">
        <f t="shared" ref="EF6:EN6" si="14">IF(EF7="",NA(),EF7)</f>
        <v>0</v>
      </c>
      <c r="EG6" s="20">
        <f t="shared" si="14"/>
        <v>0</v>
      </c>
      <c r="EH6" s="20">
        <f t="shared" si="14"/>
        <v>0</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2">
      <c r="A7" s="14"/>
      <c r="B7" s="23">
        <v>2024</v>
      </c>
      <c r="C7" s="23">
        <v>240001</v>
      </c>
      <c r="D7" s="23">
        <v>46</v>
      </c>
      <c r="E7" s="23">
        <v>17</v>
      </c>
      <c r="F7" s="23">
        <v>3</v>
      </c>
      <c r="G7" s="23">
        <v>0</v>
      </c>
      <c r="H7" s="23" t="s">
        <v>96</v>
      </c>
      <c r="I7" s="23" t="s">
        <v>97</v>
      </c>
      <c r="J7" s="23" t="s">
        <v>98</v>
      </c>
      <c r="K7" s="23" t="s">
        <v>99</v>
      </c>
      <c r="L7" s="23" t="s">
        <v>100</v>
      </c>
      <c r="M7" s="23" t="s">
        <v>101</v>
      </c>
      <c r="N7" s="24" t="s">
        <v>102</v>
      </c>
      <c r="O7" s="24">
        <v>82.42</v>
      </c>
      <c r="P7" s="24">
        <v>58.22</v>
      </c>
      <c r="Q7" s="24">
        <v>100</v>
      </c>
      <c r="R7" s="24">
        <v>0</v>
      </c>
      <c r="S7" s="24">
        <v>1741266</v>
      </c>
      <c r="T7" s="24">
        <v>5774.48</v>
      </c>
      <c r="U7" s="24">
        <v>301.55</v>
      </c>
      <c r="V7" s="24">
        <v>826956</v>
      </c>
      <c r="W7" s="24">
        <v>209.14</v>
      </c>
      <c r="X7" s="24">
        <v>3954.08</v>
      </c>
      <c r="Y7" s="24">
        <v>102.8</v>
      </c>
      <c r="Z7" s="24">
        <v>101.79</v>
      </c>
      <c r="AA7" s="24">
        <v>101.83</v>
      </c>
      <c r="AB7" s="24">
        <v>101.27</v>
      </c>
      <c r="AC7" s="24">
        <v>101.61</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59.19</v>
      </c>
      <c r="AV7" s="24">
        <v>56.59</v>
      </c>
      <c r="AW7" s="24">
        <v>70.34</v>
      </c>
      <c r="AX7" s="24">
        <v>73.17</v>
      </c>
      <c r="AY7" s="24">
        <v>75.38</v>
      </c>
      <c r="AZ7" s="24">
        <v>101.14</v>
      </c>
      <c r="BA7" s="24">
        <v>104.74</v>
      </c>
      <c r="BB7" s="24">
        <v>104.74</v>
      </c>
      <c r="BC7" s="24">
        <v>104.66</v>
      </c>
      <c r="BD7" s="24">
        <v>103.57</v>
      </c>
      <c r="BE7" s="24">
        <v>103.38</v>
      </c>
      <c r="BF7" s="24">
        <v>264.39999999999998</v>
      </c>
      <c r="BG7" s="24">
        <v>235.3</v>
      </c>
      <c r="BH7" s="24">
        <v>152.74</v>
      </c>
      <c r="BI7" s="24">
        <v>210.68</v>
      </c>
      <c r="BJ7" s="24">
        <v>219.07</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60.03</v>
      </c>
      <c r="CC7" s="24">
        <v>61.68</v>
      </c>
      <c r="CD7" s="24">
        <v>66.760000000000005</v>
      </c>
      <c r="CE7" s="24">
        <v>63.58</v>
      </c>
      <c r="CF7" s="24">
        <v>69.430000000000007</v>
      </c>
      <c r="CG7" s="24">
        <v>50.67</v>
      </c>
      <c r="CH7" s="24">
        <v>48.7</v>
      </c>
      <c r="CI7" s="24">
        <v>52.53</v>
      </c>
      <c r="CJ7" s="24">
        <v>52.75</v>
      </c>
      <c r="CK7" s="24">
        <v>52.89</v>
      </c>
      <c r="CL7" s="24">
        <v>53.07</v>
      </c>
      <c r="CM7" s="24">
        <v>66.67</v>
      </c>
      <c r="CN7" s="24">
        <v>67.89</v>
      </c>
      <c r="CO7" s="24">
        <v>67.53</v>
      </c>
      <c r="CP7" s="24">
        <v>67.83</v>
      </c>
      <c r="CQ7" s="24">
        <v>71.83</v>
      </c>
      <c r="CR7" s="24">
        <v>68.2</v>
      </c>
      <c r="CS7" s="24">
        <v>68.05</v>
      </c>
      <c r="CT7" s="24">
        <v>67.099999999999994</v>
      </c>
      <c r="CU7" s="24">
        <v>71.900000000000006</v>
      </c>
      <c r="CV7" s="24">
        <v>68.599999999999994</v>
      </c>
      <c r="CW7" s="24">
        <v>68.61</v>
      </c>
      <c r="CX7" s="24">
        <v>87.92</v>
      </c>
      <c r="CY7" s="24">
        <v>88.33</v>
      </c>
      <c r="CZ7" s="24">
        <v>88.66</v>
      </c>
      <c r="DA7" s="24">
        <v>88.35</v>
      </c>
      <c r="DB7" s="24">
        <v>88.38</v>
      </c>
      <c r="DC7" s="24">
        <v>94.01</v>
      </c>
      <c r="DD7" s="24">
        <v>94.14</v>
      </c>
      <c r="DE7" s="24">
        <v>94.02</v>
      </c>
      <c r="DF7" s="24">
        <v>94.43</v>
      </c>
      <c r="DG7" s="24">
        <v>94.27</v>
      </c>
      <c r="DH7" s="24">
        <v>94.19</v>
      </c>
      <c r="DI7" s="24">
        <v>3.65</v>
      </c>
      <c r="DJ7" s="24">
        <v>7</v>
      </c>
      <c r="DK7" s="24">
        <v>10.3</v>
      </c>
      <c r="DL7" s="24">
        <v>13.46</v>
      </c>
      <c r="DM7" s="24">
        <v>15.4</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v>
      </c>
      <c r="EF7" s="24">
        <v>0</v>
      </c>
      <c r="EG7" s="24">
        <v>0</v>
      </c>
      <c r="EH7" s="24">
        <v>0</v>
      </c>
      <c r="EI7" s="24">
        <v>0</v>
      </c>
      <c r="EJ7" s="24">
        <v>1.87</v>
      </c>
      <c r="EK7" s="24">
        <v>0.1</v>
      </c>
      <c r="EL7" s="24">
        <v>0.09</v>
      </c>
      <c r="EM7" s="24">
        <v>0.06</v>
      </c>
      <c r="EN7" s="24">
        <v>0.1</v>
      </c>
      <c r="EO7" s="24">
        <v>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85C7627-89BD-42BA-9BEC-1DE38DF772DE}"/>
</file>

<file path=customXml/itemProps2.xml><?xml version="1.0" encoding="utf-8"?>
<ds:datastoreItem xmlns:ds="http://schemas.openxmlformats.org/officeDocument/2006/customXml" ds:itemID="{1FDB2C1C-348B-43F6-874A-C8698B3C6FDF}"/>
</file>

<file path=customXml/itemProps3.xml><?xml version="1.0" encoding="utf-8"?>
<ds:datastoreItem xmlns:ds="http://schemas.openxmlformats.org/officeDocument/2006/customXml" ds:itemID="{D40715CF-6392-4DC3-A686-90DE34BEB1B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2026-01-26T23:53:37Z</cp:lastPrinted>
  <dcterms:created xsi:type="dcterms:W3CDTF">2025-12-23T06:07:16Z</dcterms:created>
  <dcterms:modified xsi:type="dcterms:W3CDTF">2026-01-26T23:56:08Z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