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DD00$\15 経営管理係\11_決算\R6決算\00_照会回答\20260120_公営企業に係る経営比較分析表（令和６年度決算）の分析・公表について\"/>
    </mc:Choice>
  </mc:AlternateContent>
  <xr:revisionPtr revIDLastSave="0" documentId="13_ncr:1_{FAE2E17D-B283-43E4-9D83-65F2484A3BA1}" xr6:coauthVersionLast="47" xr6:coauthVersionMax="47" xr10:uidLastSave="{00000000-0000-0000-0000-000000000000}"/>
  <workbookProtection workbookAlgorithmName="SHA-512" workbookHashValue="r79s4Z/NnJ+6yfEmLQjaF5IvqKPiHJ5btasq6XtGfHSnfYZJCLuzQY+PsPv/ki+RRQikdpp2nHpLn5YM1j8dwQ==" workbookSaltValue="OR4ROmW2VztbvMoDLUt+U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P10"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<sst xmlns="http://schemas.openxmlformats.org/spreadsheetml/2006/main" count="231" uniqueCount="115">
  <si>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</si>
  <si>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</si>
  <si>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</si>
  <si>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</si>
  <si>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</si>
  <si>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</si>
  <si>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</si>
  <si>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</si>
  <si>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</si>
  <si>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</si>
  <si>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</si>
  <si>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</si>
  <si>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</si>
  <si>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</si>
  <si>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</si>
  <si>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</si>
  <si>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</si>
  <si>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</si>
  <si>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</si>
  <si>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</si>
  <si>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</si>
  <si>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</si>
  <si>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</si>
  <si>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</si>
  <si>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</si>
  <si>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</si>
  <si>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</si>
  <si>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</si>
  <si>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</si>
  <si>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</si>
  <si>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</si>
  <si>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</si>
  <si>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</si>
  <si>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</si>
  <si>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</si>
  <si>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</si>
  <si>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</si>
  <si>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</si>
  <si>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</si>
  <si>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</si>
  <si>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</si>
  <si>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</si>
  <si>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</si>
  <si>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</si>
  <si>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</si>
  <si>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</si>
  <si>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</si>
  <si>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</si>
  <si>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</si>
  <si>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</si>
  <si>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</si>
  <si>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</si>
  <si>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</si>
  <si>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</si>
  <si>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</si>
  <si>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</si>
  <si>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</si>
  <si>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</si>
  <si>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</si>
  <si>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</si>
  <si>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</si>
  <si>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</si>
  <si>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</si>
  <si>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</si>
  <si>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</si>
  <si>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</si>
  <si>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</si>
  <si>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</si>
  <si>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</si>
  <si>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</si>
  <si>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</si>
  <si>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</si>
  <si>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</si>
  <si>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</si>
  <si>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</si>
  <si>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</si>
  <si>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</si>
  <si>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</si>
  <si>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</si>
  <si>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</si>
  <si>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</si>
  <si>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</si>
  <si>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</si>
  <si>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</si>
  <si>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</si>
  <si>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</si>
  <si>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</si>
  <si>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</si>
  <si>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</si>
  <si>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</si>
  <si>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</si>
  <si>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</si>
  <si>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</si>
  <si>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</si>
  <si>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</si>
  <si>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</si>
  <si>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</si>
  <si>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</si>
  <si>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</si>
  <si>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</si>
  <si>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</si>
  <si>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</si>
  <si>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</si>
  <si>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</si>
  <si>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</si>
  <si>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</si>
  <si>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</si>
  <si>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</si>
  <si>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</si>
  <si>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</si>
  <si>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</si>
  <si>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</si>
  <si>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湖南中部処理区（昭和57年供用）、湖西処理区（昭和59年供用）、東北部処理区（平成3年供用）、高島処理区（平成9年供用）と順次供用を開始し、急速に下水道処理人口普及率を向上させてきた。また、滋賀県の下水処理場のうち、90％近くを流域下水道が担っている。
・物価、人件費上昇の影響により経営は厳しさを増しているが、ストックマネジメント計画による計画的な改築更新、一層のコスト縮減や負担金単価の見直し等収入確保の検討により、持続可能な下水道経営に努める。</t>
    <rPh sb="192" eb="195">
      <t>フタンキン</t>
    </rPh>
    <rPh sb="195" eb="197">
      <t>タンカ</t>
    </rPh>
    <rPh sb="198" eb="200">
      <t>ミナオ</t>
    </rPh>
    <rPh sb="201" eb="202">
      <t>ナド</t>
    </rPh>
    <phoneticPr fontId="4"/>
  </si>
  <si>
    <t xml:space="preserve">
・有形固定資産減価償却率は類似団体平均値と比べて少ない数値であるが、企業会計適用が令和元年度からであり、分母となる減価償却累計額が６年分のみと累計額が少ないためである。
・法定耐用年数を超えた管渠はないが、ストックマネジメント計画に基づき計画的な更新を図る。</t>
    <rPh sb="53" eb="55">
      <t>ブンボ</t>
    </rPh>
    <rPh sb="72" eb="75">
      <t>ルイケイガク</t>
    </rPh>
    <rPh sb="76" eb="77">
      <t>スク</t>
    </rPh>
    <phoneticPr fontId="4"/>
  </si>
  <si>
    <t>【経営の健全性】
・物価高騰の影響等により経費が上昇しているため、経常収支比率は100％を下回った。（R5年度は国の交付金活用額が大きかったため100％を上回った）
健全な事業運営に向けて、一層のコスト縮減等に取り組むとともに、負担金単価の見直し等の収入確保に向けて検討していく。
・流動比率は100％を下回り類似団体平均値と比較しても低い状況であるが、主な債務である企業債の償還財源は、償還年度に収入確保されることから、短期的な支払能力に問題はない。
・企業債残高対事業規模比率は類似団体平均値と比較して高い状況にあるが、すべての処理場で高度処理を実施しているため建設事業費が大きいことが要因の一つである。また、施設の更新等により直近では増加しているものの企業債の残高は平成19年をピークに減少傾向にある。
【経営の効率性】
・汚水処理原価は汚水処理費の上昇により高くなった。類似団体平均値より高い水準となる。
・施設利用率は類似団体平均値より高い状況にあり、一部処理区においては、今後の流入水量の増加を見込んで処理施設の増設を予定している。</t>
    <rPh sb="45" eb="47">
      <t>シタマワ</t>
    </rPh>
    <rPh sb="53" eb="55">
      <t>ネンド</t>
    </rPh>
    <rPh sb="56" eb="57">
      <t>クニ</t>
    </rPh>
    <rPh sb="58" eb="61">
      <t>コウフキン</t>
    </rPh>
    <rPh sb="61" eb="63">
      <t>カツヨウ</t>
    </rPh>
    <rPh sb="63" eb="64">
      <t>ガク</t>
    </rPh>
    <rPh sb="65" eb="66">
      <t>オオ</t>
    </rPh>
    <rPh sb="77" eb="79">
      <t>ウワマワ</t>
    </rPh>
    <rPh sb="386" eb="387">
      <t>タカ</t>
    </rPh>
    <rPh sb="403" eb="405">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</si>
</sst>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6C-4326-BC5C-F7527B56B0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216C-4326-BC5C-F7527B56B0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88.77</c:v>
                </c:pt>
                <c:pt idx="1">
                  <c:v>88.46</c:v>
                </c:pt>
                <c:pt idx="2">
                  <c:v>83.12</c:v>
                </c:pt>
                <c:pt idx="3">
                  <c:v>82.5</c:v>
                </c:pt>
                <c:pt idx="4">
                  <c:v>82.35</c:v>
                </c:pt>
              </c:numCache>
            </c:numRef>
          </c:val>
          <c:extLst>
            <c:ext xmlns:c16="http://schemas.microsoft.com/office/drawing/2014/chart" uri="{C3380CC4-5D6E-409C-BE32-E72D297353CC}">
              <c16:uniqueId val="{00000000-8254-466D-96D2-3091A7185B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8254-466D-96D2-3091A7185B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93.73</c:v>
                </c:pt>
                <c:pt idx="1">
                  <c:v>94.34</c:v>
                </c:pt>
                <c:pt idx="2">
                  <c:v>94.77</c:v>
                </c:pt>
                <c:pt idx="3">
                  <c:v>95</c:v>
                </c:pt>
                <c:pt idx="4">
                  <c:v>95.77</c:v>
                </c:pt>
              </c:numCache>
            </c:numRef>
          </c:val>
          <c:extLst>
            <c:ext xmlns:c16="http://schemas.microsoft.com/office/drawing/2014/chart" uri="{C3380CC4-5D6E-409C-BE32-E72D297353CC}">
              <c16:uniqueId val="{00000000-815C-43D5-89F2-EDDC8D5533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815C-43D5-89F2-EDDC8D5533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102.65</c:v>
                </c:pt>
                <c:pt idx="1">
                  <c:v>102.15</c:v>
                </c:pt>
                <c:pt idx="2">
                  <c:v>98</c:v>
                </c:pt>
                <c:pt idx="3">
                  <c:v>100.39</c:v>
                </c:pt>
                <c:pt idx="4">
                  <c:v>95.44</c:v>
                </c:pt>
              </c:numCache>
            </c:numRef>
          </c:val>
          <c:extLst>
            <c:ext xmlns:c16="http://schemas.microsoft.com/office/drawing/2014/chart" uri="{C3380CC4-5D6E-409C-BE32-E72D297353CC}">
              <c16:uniqueId val="{00000000-98E7-4068-969F-945136A5AF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98E7-4068-969F-945136A5AF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9.2100000000000009</c:v>
                </c:pt>
                <c:pt idx="1">
                  <c:v>13.49</c:v>
                </c:pt>
                <c:pt idx="2">
                  <c:v>17.3</c:v>
                </c:pt>
                <c:pt idx="3">
                  <c:v>21.15</c:v>
                </c:pt>
                <c:pt idx="4">
                  <c:v>25.11</c:v>
                </c:pt>
              </c:numCache>
            </c:numRef>
          </c:val>
          <c:extLst>
            <c:ext xmlns:c16="http://schemas.microsoft.com/office/drawing/2014/chart" uri="{C3380CC4-5D6E-409C-BE32-E72D297353CC}">
              <c16:uniqueId val="{00000000-0C9A-4EF2-87A0-B904DBC2AD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0C9A-4EF2-87A0-B904DBC2AD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06-4E80-AF16-8898FC733E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AF06-4E80-AF16-8898FC733E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ED-40DC-8256-343CDE724F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55ED-40DC-8256-343CDE724F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88.13</c:v>
                </c:pt>
                <c:pt idx="1">
                  <c:v>99.7</c:v>
                </c:pt>
                <c:pt idx="2">
                  <c:v>96.87</c:v>
                </c:pt>
                <c:pt idx="3">
                  <c:v>97.97</c:v>
                </c:pt>
                <c:pt idx="4">
                  <c:v>94.8</c:v>
                </c:pt>
              </c:numCache>
            </c:numRef>
          </c:val>
          <c:extLst>
            <c:ext xmlns:c16="http://schemas.microsoft.com/office/drawing/2014/chart" uri="{C3380CC4-5D6E-409C-BE32-E72D297353CC}">
              <c16:uniqueId val="{00000000-1F94-48D7-8282-10BCFD915E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1F94-48D7-8282-10BCFD915E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285.22000000000003</c:v>
                </c:pt>
                <c:pt idx="1">
                  <c:v>306.97000000000003</c:v>
                </c:pt>
                <c:pt idx="2">
                  <c:v>330.44</c:v>
                </c:pt>
                <c:pt idx="3">
                  <c:v>333.71</c:v>
                </c:pt>
                <c:pt idx="4">
                  <c:v>325.72000000000003</c:v>
                </c:pt>
              </c:numCache>
            </c:numRef>
          </c:val>
          <c:extLst>
            <c:ext xmlns:c16="http://schemas.microsoft.com/office/drawing/2014/chart" uri="{C3380CC4-5D6E-409C-BE32-E72D297353CC}">
              <c16:uniqueId val="{00000000-7D0D-4B92-88FB-CE3794C8E6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7D0D-4B92-88FB-CE3794C8E6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86-4C17-AFDC-2342C7011A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C86-4C17-AFDC-2342C7011A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50.21</c:v>
                </c:pt>
                <c:pt idx="1">
                  <c:v>48.45</c:v>
                </c:pt>
                <c:pt idx="2">
                  <c:v>54.13</c:v>
                </c:pt>
                <c:pt idx="3">
                  <c:v>55.42</c:v>
                </c:pt>
                <c:pt idx="4">
                  <c:v>59.15</c:v>
                </c:pt>
              </c:numCache>
            </c:numRef>
          </c:val>
          <c:extLst>
            <c:ext xmlns:c16="http://schemas.microsoft.com/office/drawing/2014/chart" uri="{C3380CC4-5D6E-409C-BE32-E72D297353CC}">
              <c16:uniqueId val="{00000000-9708-492D-8B49-A52CF7F390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9708-492D-8B49-A52CF7F390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115" zoomScaleNormal="115" workbookViewId="0">
      <selection activeCell="BJ45" sqref="BJ4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滋賀県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流域下水道</v>
      </c>
      <c r="Q8" s="39"/>
      <c r="R8" s="39"/>
      <c r="S8" s="39"/>
      <c r="T8" s="39"/>
      <c r="U8" s="39"/>
      <c r="V8" s="39"/>
      <c r="W8" s="39" t="str">
        <f>データ!L6</f>
        <v>E1</v>
      </c>
      <c r="X8" s="39"/>
      <c r="Y8" s="39"/>
      <c r="Z8" s="39"/>
      <c r="AA8" s="39"/>
      <c r="AB8" s="39"/>
      <c r="AC8" s="39"/>
      <c r="AD8" s="40" t="str">
        <f>データ!$M$6</f>
        <v>非設置</v>
      </c>
      <c r="AE8" s="40"/>
      <c r="AF8" s="40"/>
      <c r="AG8" s="40"/>
      <c r="AH8" s="40"/>
      <c r="AI8" s="40"/>
      <c r="AJ8" s="40"/>
      <c r="AK8" s="3"/>
      <c r="AL8" s="41">
        <f>データ!S6</f>
        <v>1405246</v>
      </c>
      <c r="AM8" s="41"/>
      <c r="AN8" s="41"/>
      <c r="AO8" s="41"/>
      <c r="AP8" s="41"/>
      <c r="AQ8" s="41"/>
      <c r="AR8" s="41"/>
      <c r="AS8" s="41"/>
      <c r="AT8" s="34">
        <f>データ!T6</f>
        <v>4017.38</v>
      </c>
      <c r="AU8" s="34"/>
      <c r="AV8" s="34"/>
      <c r="AW8" s="34"/>
      <c r="AX8" s="34"/>
      <c r="AY8" s="34"/>
      <c r="AZ8" s="34"/>
      <c r="BA8" s="34"/>
      <c r="BB8" s="34">
        <f>データ!U6</f>
        <v>349.79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79.28</v>
      </c>
      <c r="J10" s="34"/>
      <c r="K10" s="34"/>
      <c r="L10" s="34"/>
      <c r="M10" s="34"/>
      <c r="N10" s="34"/>
      <c r="O10" s="34"/>
      <c r="P10" s="34">
        <f>データ!P6</f>
        <v>79.7</v>
      </c>
      <c r="Q10" s="34"/>
      <c r="R10" s="34"/>
      <c r="S10" s="34"/>
      <c r="T10" s="34"/>
      <c r="U10" s="34"/>
      <c r="V10" s="34"/>
      <c r="W10" s="34">
        <f>データ!Q6</f>
        <v>99.49</v>
      </c>
      <c r="X10" s="34"/>
      <c r="Y10" s="34"/>
      <c r="Z10" s="34"/>
      <c r="AA10" s="34"/>
      <c r="AB10" s="34"/>
      <c r="AC10" s="34"/>
      <c r="AD10" s="41">
        <f>データ!R6</f>
        <v>0</v>
      </c>
      <c r="AE10" s="41"/>
      <c r="AF10" s="41"/>
      <c r="AG10" s="41"/>
      <c r="AH10" s="41"/>
      <c r="AI10" s="41"/>
      <c r="AJ10" s="41"/>
      <c r="AK10" s="2"/>
      <c r="AL10" s="41">
        <f>データ!V6</f>
        <v>1112768</v>
      </c>
      <c r="AM10" s="41"/>
      <c r="AN10" s="41"/>
      <c r="AO10" s="41"/>
      <c r="AP10" s="41"/>
      <c r="AQ10" s="41"/>
      <c r="AR10" s="41"/>
      <c r="AS10" s="41"/>
      <c r="AT10" s="34">
        <f>データ!W6</f>
        <v>321.17</v>
      </c>
      <c r="AU10" s="34"/>
      <c r="AV10" s="34"/>
      <c r="AW10" s="34"/>
      <c r="AX10" s="34"/>
      <c r="AY10" s="34"/>
      <c r="AZ10" s="34"/>
      <c r="BA10" s="34"/>
      <c r="BB10" s="34">
        <f>データ!X6</f>
        <v>3464.73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IlBRoWRgjnY+oZeKg6gHcg+rq0/7VdSRqel2vasw1sk/zMCdkILH6aId8F2xeLeA73JcBvQ/WOeXKsLUbvna/A==" saltValue="HJZgr44Sf5RSvpWT5siR5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250007</v>
      </c>
      <c r="D6" s="19">
        <f t="shared" si="3"/>
        <v>46</v>
      </c>
      <c r="E6" s="19">
        <f t="shared" si="3"/>
        <v>17</v>
      </c>
      <c r="F6" s="19">
        <f t="shared" si="3"/>
        <v>3</v>
      </c>
      <c r="G6" s="19">
        <f t="shared" si="3"/>
        <v>0</v>
      </c>
      <c r="H6" s="19" t="str">
        <f t="shared" si="3"/>
        <v>滋賀県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79.28</v>
      </c>
      <c r="P6" s="20">
        <f t="shared" si="3"/>
        <v>79.7</v>
      </c>
      <c r="Q6" s="20">
        <f t="shared" si="3"/>
        <v>99.49</v>
      </c>
      <c r="R6" s="20">
        <f t="shared" si="3"/>
        <v>0</v>
      </c>
      <c r="S6" s="20">
        <f t="shared" si="3"/>
        <v>1405246</v>
      </c>
      <c r="T6" s="20">
        <f t="shared" si="3"/>
        <v>4017.38</v>
      </c>
      <c r="U6" s="20">
        <f t="shared" si="3"/>
        <v>349.79</v>
      </c>
      <c r="V6" s="20">
        <f t="shared" si="3"/>
        <v>1112768</v>
      </c>
      <c r="W6" s="20">
        <f t="shared" si="3"/>
        <v>321.17</v>
      </c>
      <c r="X6" s="20">
        <f t="shared" si="3"/>
        <v>3464.73</v>
      </c>
      <c r="Y6" s="21">
        <f>IF(Y7="",NA(),Y7)</f>
        <v>102.65</v>
      </c>
      <c r="Z6" s="21">
        <f t="shared" ref="Z6:AH6" si="4">IF(Z7="",NA(),Z7)</f>
        <v>102.15</v>
      </c>
      <c r="AA6" s="21">
        <f t="shared" si="4"/>
        <v>98</v>
      </c>
      <c r="AB6" s="21">
        <f t="shared" si="4"/>
        <v>100.39</v>
      </c>
      <c r="AC6" s="21">
        <f t="shared" si="4"/>
        <v>95.44</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88.13</v>
      </c>
      <c r="AV6" s="21">
        <f t="shared" ref="AV6:BD6" si="6">IF(AV7="",NA(),AV7)</f>
        <v>99.7</v>
      </c>
      <c r="AW6" s="21">
        <f t="shared" si="6"/>
        <v>96.87</v>
      </c>
      <c r="AX6" s="21">
        <f t="shared" si="6"/>
        <v>97.97</v>
      </c>
      <c r="AY6" s="21">
        <f t="shared" si="6"/>
        <v>94.8</v>
      </c>
      <c r="AZ6" s="21">
        <f t="shared" si="6"/>
        <v>101.14</v>
      </c>
      <c r="BA6" s="21">
        <f t="shared" si="6"/>
        <v>104.74</v>
      </c>
      <c r="BB6" s="21">
        <f t="shared" si="6"/>
        <v>104.74</v>
      </c>
      <c r="BC6" s="21">
        <f t="shared" si="6"/>
        <v>104.66</v>
      </c>
      <c r="BD6" s="21">
        <f t="shared" si="6"/>
        <v>103.57</v>
      </c>
      <c r="BE6" s="20" t="str">
        <f>IF(BE7="","",IF(BE7="-","【-】","【"&amp;SUBSTITUTE(TEXT(BE7,"#,##0.00"),"-","△")&amp;"】"))</f>
        <v>【103.38】</v>
      </c>
      <c r="BF6" s="21">
        <f>IF(BF7="",NA(),BF7)</f>
        <v>285.22000000000003</v>
      </c>
      <c r="BG6" s="21">
        <f t="shared" ref="BG6:BO6" si="7">IF(BG7="",NA(),BG7)</f>
        <v>306.97000000000003</v>
      </c>
      <c r="BH6" s="21">
        <f t="shared" si="7"/>
        <v>330.44</v>
      </c>
      <c r="BI6" s="21">
        <f t="shared" si="7"/>
        <v>333.71</v>
      </c>
      <c r="BJ6" s="21">
        <f t="shared" si="7"/>
        <v>325.72000000000003</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50.21</v>
      </c>
      <c r="CC6" s="21">
        <f t="shared" ref="CC6:CK6" si="9">IF(CC7="",NA(),CC7)</f>
        <v>48.45</v>
      </c>
      <c r="CD6" s="21">
        <f t="shared" si="9"/>
        <v>54.13</v>
      </c>
      <c r="CE6" s="21">
        <f t="shared" si="9"/>
        <v>55.42</v>
      </c>
      <c r="CF6" s="21">
        <f t="shared" si="9"/>
        <v>59.15</v>
      </c>
      <c r="CG6" s="21">
        <f t="shared" si="9"/>
        <v>50.67</v>
      </c>
      <c r="CH6" s="21">
        <f t="shared" si="9"/>
        <v>48.7</v>
      </c>
      <c r="CI6" s="21">
        <f t="shared" si="9"/>
        <v>52.53</v>
      </c>
      <c r="CJ6" s="21">
        <f t="shared" si="9"/>
        <v>52.75</v>
      </c>
      <c r="CK6" s="21">
        <f t="shared" si="9"/>
        <v>52.89</v>
      </c>
      <c r="CL6" s="20" t="str">
        <f>IF(CL7="","",IF(CL7="-","【-】","【"&amp;SUBSTITUTE(TEXT(CL7,"#,##0.00"),"-","△")&amp;"】"))</f>
        <v>【53.07】</v>
      </c>
      <c r="CM6" s="21">
        <f>IF(CM7="",NA(),CM7)</f>
        <v>88.77</v>
      </c>
      <c r="CN6" s="21">
        <f t="shared" ref="CN6:CV6" si="10">IF(CN7="",NA(),CN7)</f>
        <v>88.46</v>
      </c>
      <c r="CO6" s="21">
        <f t="shared" si="10"/>
        <v>83.12</v>
      </c>
      <c r="CP6" s="21">
        <f t="shared" si="10"/>
        <v>82.5</v>
      </c>
      <c r="CQ6" s="21">
        <f t="shared" si="10"/>
        <v>82.35</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93.73</v>
      </c>
      <c r="CY6" s="21">
        <f t="shared" ref="CY6:DG6" si="11">IF(CY7="",NA(),CY7)</f>
        <v>94.34</v>
      </c>
      <c r="CZ6" s="21">
        <f t="shared" si="11"/>
        <v>94.77</v>
      </c>
      <c r="DA6" s="21">
        <f t="shared" si="11"/>
        <v>95</v>
      </c>
      <c r="DB6" s="21">
        <f t="shared" si="11"/>
        <v>95.77</v>
      </c>
      <c r="DC6" s="21">
        <f t="shared" si="11"/>
        <v>94.01</v>
      </c>
      <c r="DD6" s="21">
        <f t="shared" si="11"/>
        <v>94.14</v>
      </c>
      <c r="DE6" s="21">
        <f t="shared" si="11"/>
        <v>94.02</v>
      </c>
      <c r="DF6" s="21">
        <f t="shared" si="11"/>
        <v>94.43</v>
      </c>
      <c r="DG6" s="21">
        <f t="shared" si="11"/>
        <v>94.27</v>
      </c>
      <c r="DH6" s="20" t="str">
        <f>IF(DH7="","",IF(DH7="-","【-】","【"&amp;SUBSTITUTE(TEXT(DH7,"#,##0.00"),"-","△")&amp;"】"))</f>
        <v>【94.19】</v>
      </c>
      <c r="DI6" s="21">
        <f>IF(DI7="",NA(),DI7)</f>
        <v>9.2100000000000009</v>
      </c>
      <c r="DJ6" s="21">
        <f t="shared" ref="DJ6:DR6" si="12">IF(DJ7="",NA(),DJ7)</f>
        <v>13.49</v>
      </c>
      <c r="DK6" s="21">
        <f t="shared" si="12"/>
        <v>17.3</v>
      </c>
      <c r="DL6" s="21">
        <f t="shared" si="12"/>
        <v>21.15</v>
      </c>
      <c r="DM6" s="21">
        <f t="shared" si="12"/>
        <v>25.11</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250007</v>
      </c>
      <c r="D7" s="23">
        <v>46</v>
      </c>
      <c r="E7" s="23">
        <v>17</v>
      </c>
      <c r="F7" s="23">
        <v>3</v>
      </c>
      <c r="G7" s="23">
        <v>0</v>
      </c>
      <c r="H7" s="23" t="s">
        <v>95</v>
      </c>
      <c r="I7" s="23" t="s">
        <v>96</v>
      </c>
      <c r="J7" s="23" t="s">
        <v>97</v>
      </c>
      <c r="K7" s="23" t="s">
        <v>98</v>
      </c>
      <c r="L7" s="23" t="s">
        <v>99</v>
      </c>
      <c r="M7" s="23" t="s">
        <v>100</v>
      </c>
      <c r="N7" s="24" t="s">
        <v>101</v>
      </c>
      <c r="O7" s="24">
        <v>79.28</v>
      </c>
      <c r="P7" s="24">
        <v>79.7</v>
      </c>
      <c r="Q7" s="24">
        <v>99.49</v>
      </c>
      <c r="R7" s="24">
        <v>0</v>
      </c>
      <c r="S7" s="24">
        <v>1405246</v>
      </c>
      <c r="T7" s="24">
        <v>4017.38</v>
      </c>
      <c r="U7" s="24">
        <v>349.79</v>
      </c>
      <c r="V7" s="24">
        <v>1112768</v>
      </c>
      <c r="W7" s="24">
        <v>321.17</v>
      </c>
      <c r="X7" s="24">
        <v>3464.73</v>
      </c>
      <c r="Y7" s="24">
        <v>102.65</v>
      </c>
      <c r="Z7" s="24">
        <v>102.15</v>
      </c>
      <c r="AA7" s="24">
        <v>98</v>
      </c>
      <c r="AB7" s="24">
        <v>100.39</v>
      </c>
      <c r="AC7" s="24">
        <v>95.44</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88.13</v>
      </c>
      <c r="AV7" s="24">
        <v>99.7</v>
      </c>
      <c r="AW7" s="24">
        <v>96.87</v>
      </c>
      <c r="AX7" s="24">
        <v>97.97</v>
      </c>
      <c r="AY7" s="24">
        <v>94.8</v>
      </c>
      <c r="AZ7" s="24">
        <v>101.14</v>
      </c>
      <c r="BA7" s="24">
        <v>104.74</v>
      </c>
      <c r="BB7" s="24">
        <v>104.74</v>
      </c>
      <c r="BC7" s="24">
        <v>104.66</v>
      </c>
      <c r="BD7" s="24">
        <v>103.57</v>
      </c>
      <c r="BE7" s="24">
        <v>103.38</v>
      </c>
      <c r="BF7" s="24">
        <v>285.22000000000003</v>
      </c>
      <c r="BG7" s="24">
        <v>306.97000000000003</v>
      </c>
      <c r="BH7" s="24">
        <v>330.44</v>
      </c>
      <c r="BI7" s="24">
        <v>333.71</v>
      </c>
      <c r="BJ7" s="24">
        <v>325.72000000000003</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50.21</v>
      </c>
      <c r="CC7" s="24">
        <v>48.45</v>
      </c>
      <c r="CD7" s="24">
        <v>54.13</v>
      </c>
      <c r="CE7" s="24">
        <v>55.42</v>
      </c>
      <c r="CF7" s="24">
        <v>59.15</v>
      </c>
      <c r="CG7" s="24">
        <v>50.67</v>
      </c>
      <c r="CH7" s="24">
        <v>48.7</v>
      </c>
      <c r="CI7" s="24">
        <v>52.53</v>
      </c>
      <c r="CJ7" s="24">
        <v>52.75</v>
      </c>
      <c r="CK7" s="24">
        <v>52.89</v>
      </c>
      <c r="CL7" s="24">
        <v>53.07</v>
      </c>
      <c r="CM7" s="24">
        <v>88.77</v>
      </c>
      <c r="CN7" s="24">
        <v>88.46</v>
      </c>
      <c r="CO7" s="24">
        <v>83.12</v>
      </c>
      <c r="CP7" s="24">
        <v>82.5</v>
      </c>
      <c r="CQ7" s="24">
        <v>82.35</v>
      </c>
      <c r="CR7" s="24">
        <v>68.2</v>
      </c>
      <c r="CS7" s="24">
        <v>68.05</v>
      </c>
      <c r="CT7" s="24">
        <v>67.099999999999994</v>
      </c>
      <c r="CU7" s="24">
        <v>71.900000000000006</v>
      </c>
      <c r="CV7" s="24">
        <v>68.599999999999994</v>
      </c>
      <c r="CW7" s="24">
        <v>68.61</v>
      </c>
      <c r="CX7" s="24">
        <v>93.73</v>
      </c>
      <c r="CY7" s="24">
        <v>94.34</v>
      </c>
      <c r="CZ7" s="24">
        <v>94.77</v>
      </c>
      <c r="DA7" s="24">
        <v>95</v>
      </c>
      <c r="DB7" s="24">
        <v>95.77</v>
      </c>
      <c r="DC7" s="24">
        <v>94.01</v>
      </c>
      <c r="DD7" s="24">
        <v>94.14</v>
      </c>
      <c r="DE7" s="24">
        <v>94.02</v>
      </c>
      <c r="DF7" s="24">
        <v>94.43</v>
      </c>
      <c r="DG7" s="24">
        <v>94.27</v>
      </c>
      <c r="DH7" s="24">
        <v>94.19</v>
      </c>
      <c r="DI7" s="24">
        <v>9.2100000000000009</v>
      </c>
      <c r="DJ7" s="24">
        <v>13.49</v>
      </c>
      <c r="DK7" s="24">
        <v>17.3</v>
      </c>
      <c r="DL7" s="24">
        <v>21.15</v>
      </c>
      <c r="DM7" s="24">
        <v>25.11</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A5039DA-ED5A-4AB7-9EB6-E04269A0FCC3}"/>
</file>

<file path=customXml/itemProps2.xml><?xml version="1.0" encoding="utf-8"?>
<ds:datastoreItem xmlns:ds="http://schemas.openxmlformats.org/officeDocument/2006/customXml" ds:itemID="{AE71E564-137A-48A4-A8A7-3B9283AB9B53}"/>
</file>

<file path=customXml/itemProps3.xml><?xml version="1.0" encoding="utf-8"?>
<ds:datastoreItem xmlns:ds="http://schemas.openxmlformats.org/officeDocument/2006/customXml" ds:itemID="{FB43225C-81C5-4919-BA6A-014BE504CB5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2026-01-21T04:13:17Z</cp:lastPrinted>
  <dcterms:created xsi:type="dcterms:W3CDTF">2025-12-23T06:07:17Z</dcterms:created>
  <dcterms:modified xsi:type="dcterms:W3CDTF">2026-01-21T08:46:28Z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