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f\共有フォルダ34\19109660-420経営戦略班\◇R7経営改革担当\501 照会\888 照会担当\253 公営企業に係る経営比較分析表（令和６年度決算）の分析について\03 回答\本年度\"/>
    </mc:Choice>
  </mc:AlternateContent>
  <xr:revisionPtr revIDLastSave="0" documentId="13_ncr:1_{B31DDD4D-9DBE-4864-A4D0-5CFB6D3D5010}" xr6:coauthVersionLast="47" xr6:coauthVersionMax="47" xr10:uidLastSave="{00000000-0000-0000-0000-000000000000}"/>
  <workbookProtection workbookAlgorithmName="SHA-512" workbookHashValue="RUjjYyOmwZN7JWxqpGCiwJghHfynZqGYV88zkfd4v5vwtonQhSusd58T+eZ3UxMRnHmge5TK9Mop+Emkzz3VQw==" workbookSaltValue="/TXPNPLS0wrpUB/xbzdQTA=="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AL10" i="4"/>
  <c r="W10" i="4"/>
  <c r="B10" i="4"/>
  <c r="BB8" i="4"/>
  <c r="AT8" i="4"/>
  <c r="AL8" i="4"/>
  <c r="W8" i="4"/>
  <c r="P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<sst xmlns="http://schemas.openxmlformats.org/spreadsheetml/2006/main" count="228" uniqueCount="114">
  <si>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</si>
  <si>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</si>
  <si>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</si>
  <si>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</si>
  <si>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</si>
  <si>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</si>
  <si>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</si>
  <si>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</si>
  <si>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</si>
  <si>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</si>
  <si>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</si>
  <si>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</si>
  <si>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</si>
  <si>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</si>
  <si>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</si>
  <si>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</si>
  <si>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</si>
  <si>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</si>
  <si>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</si>
  <si>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</si>
  <si>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</si>
  <si>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</si>
  <si>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</si>
  <si>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</si>
  <si>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</si>
  <si>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</si>
  <si>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</si>
  <si>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</si>
  <si>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</si>
  <si>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</si>
  <si>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</si>
  <si>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</si>
  <si>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</si>
  <si>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</si>
  <si>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</si>
  <si>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</si>
  <si>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</si>
  <si>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</si>
  <si>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</si>
  <si>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</si>
  <si>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</si>
  <si>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</si>
  <si>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</si>
  <si>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</si>
  <si>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</si>
  <si>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</si>
  <si>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</si>
  <si>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</si>
  <si>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</si>
  <si>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</si>
  <si>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</si>
  <si>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</si>
  <si>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</si>
  <si>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</si>
  <si>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</si>
  <si>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</si>
  <si>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</si>
  <si>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</si>
  <si>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</si>
  <si>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</si>
  <si>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</si>
  <si>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</si>
  <si>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</si>
  <si>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</si>
  <si>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</si>
  <si>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</si>
  <si>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</si>
  <si>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</si>
  <si>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</si>
  <si>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</si>
  <si>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</si>
  <si>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</si>
  <si>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</si>
  <si>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</si>
  <si>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</si>
  <si>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</si>
  <si>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</si>
  <si>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</si>
  <si>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</si>
  <si>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</si>
  <si>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</si>
  <si>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</si>
  <si>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</si>
  <si>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</si>
  <si>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</si>
  <si>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</si>
  <si>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</si>
  <si>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</si>
  <si>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</si>
  <si>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</si>
  <si>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</si>
  <si>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</si>
  <si>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</si>
  <si>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</si>
  <si>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</si>
  <si>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</si>
  <si>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</si>
  <si>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</si>
  <si>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</si>
  <si>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</si>
  <si>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</si>
  <si>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</si>
  <si>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</si>
  <si>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</si>
  <si>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</si>
  <si>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</si>
  <si>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</si>
  <si>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</si>
  <si>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</si>
  <si>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</si>
  <si>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</si>
  <si>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・今後とも、経営の合理化や効率性に努めるとともに、「アセットマネジメント推進計画」による施設の長寿命化等を図り、経営の健全性を確保していく。
・また、人口減少等の課題に対応して、将来にわたり安全・安心な水道水を供給するために、広域化などの手法により、県内の水道事業全体がより一層の経営基盤の強化を図る必要がある。
そのために、「兵庫県水道事業のあり方に関する報告書（H30.3）」の提言に基づき用水供給事業者である企業庁は、広域連携の促進のため、受水市町の老朽施設の対応策として、自己水源から県営水道への転換や県・市町の施設の共同化など、受水団体と協議しながら具体的な取組を進めていく中で、健全経営を継続していく。</t>
    <phoneticPr fontId="4"/>
  </si>
  <si>
    <t>・他団体と比べて比較的遅く給水を開始した（昭和54年～）ため、①有形固定資産減価償却率が全国に比べて低くなっている。
・一方で給水開始当初に整備した管路の多くが法定耐用年数を迎えているが、③管路更新率は、計画通りに管路更新を進めており、全国平均を上回っている。今後も施設更新時期の分散化を盛り込んだ「アセットマネジメント推進計画（平成29年度改定）」に基づく資産管理により、施設点検の強化を図るとともに施設ごとに使用目標年数を定め、長寿命化や投資コストの平準化を図りつつ、計画的な施設更新を進めている。</t>
    <phoneticPr fontId="4"/>
  </si>
  <si>
    <r>
      <t xml:space="preserve">１　収益の確保
</t>
    </r>
    <r>
      <rPr>
        <sz val="11"/>
        <color theme="1"/>
        <rFont val="ＭＳ ゴシック"/>
        <family val="3"/>
        <charset val="128"/>
      </rPr>
      <t>・水源確保をダム開発に依存したため、資本費が割高となり、全国平均より高い傾向にあるものの、資本費の減少及び給水量の増量等により、</t>
    </r>
    <r>
      <rPr>
        <sz val="11"/>
        <rFont val="ＭＳ ゴシック"/>
        <family val="3"/>
        <charset val="128"/>
      </rPr>
      <t>令和６年度に平均供給単価を２円/㎥</t>
    </r>
    <r>
      <rPr>
        <sz val="11"/>
        <color theme="1"/>
        <rFont val="ＭＳ ゴシック"/>
        <family val="3"/>
        <charset val="128"/>
      </rPr>
      <t>引き下げている。
・令和２年度に新型コロナウイルス感染症対策として各市町に対し給水料金３ヶ月免除（約33億円）を行ったため赤字決算となったが、令和３年度以降は、①経常収支比率や⑤料金回収率は全国平均を上回っている。②累積欠損金比率もゼロであり、安定した健全経営は確保できている。
・水需要を踏まえた施設整備を行うなど、先行投資を抑制している。⑦施設利用率は</t>
    </r>
    <r>
      <rPr>
        <sz val="11"/>
        <rFont val="ＭＳ ゴシック"/>
        <family val="3"/>
        <charset val="128"/>
      </rPr>
      <t>67％内外で推移しており、平均値以上となっている。</t>
    </r>
    <r>
      <rPr>
        <sz val="11"/>
        <color theme="1"/>
        <rFont val="ＭＳ ゴシック"/>
        <family val="3"/>
        <charset val="128"/>
      </rPr>
      <t>責任水量制度の採用などにより100％以上の</t>
    </r>
    <r>
      <rPr>
        <sz val="11"/>
        <rFont val="ＭＳ ゴシック"/>
        <family val="3"/>
        <charset val="128"/>
      </rPr>
      <t>⑧有収率となっている。</t>
    </r>
    <r>
      <rPr>
        <sz val="11"/>
        <color theme="1"/>
        <rFont val="ＭＳ ゴシック"/>
        <family val="3"/>
        <charset val="128"/>
      </rPr>
      <t xml:space="preserve">
２　費用の抑制
・計画的な企業債の償還を行うなど、十分な内部留保を確保しつつ、将来的な債務負担は着実に減少している。
・③流動比率は</t>
    </r>
    <r>
      <rPr>
        <sz val="11"/>
        <rFont val="ＭＳ ゴシック"/>
        <family val="3"/>
        <charset val="128"/>
      </rPr>
      <t>未払金の減少などにより前期比で上昇し、600％超と高水準であることから十分な短期支払能力を維持してい</t>
    </r>
    <r>
      <rPr>
        <sz val="11"/>
        <color theme="1"/>
        <rFont val="ＭＳ ゴシック"/>
        <family val="3"/>
        <charset val="128"/>
      </rPr>
      <t>る。長期の債務残高の程度を示す④企業債残高対給水収益比率は、令和２年度に新型コロナウイルス感染症対策による給水料金免除の影響により一時的に上昇したが、令和３年度以降は着実に減少しており、短期・長期ともに安定的な経営状況である。</t>
    </r>
    <rPh sb="72" eb="74">
      <t>レイワ</t>
    </rPh>
    <rPh sb="99" eb="101">
      <t>レイワ</t>
    </rPh>
    <rPh sb="102" eb="103">
      <t>ネン</t>
    </rPh>
    <rPh sb="103" eb="104">
      <t>ド</t>
    </rPh>
    <rPh sb="105" eb="107">
      <t>シンガタ</t>
    </rPh>
    <rPh sb="114" eb="117">
      <t>カンセンショウ</t>
    </rPh>
    <rPh sb="117" eb="119">
      <t>タイサク</t>
    </rPh>
    <rPh sb="138" eb="139">
      <t>ヤク</t>
    </rPh>
    <rPh sb="141" eb="143">
      <t>オクエン</t>
    </rPh>
    <rPh sb="150" eb="152">
      <t>アカジ</t>
    </rPh>
    <rPh sb="152" eb="154">
      <t>ケッサン</t>
    </rPh>
    <rPh sb="160" eb="162">
      <t>レイワ</t>
    </rPh>
    <rPh sb="163" eb="165">
      <t>ネンド</t>
    </rPh>
    <rPh sb="165" eb="167">
      <t>イコウ</t>
    </rPh>
    <rPh sb="189" eb="191">
      <t>ウワマワ</t>
    </rPh>
    <rPh sb="270" eb="272">
      <t>ナイガイ</t>
    </rPh>
    <rPh sb="273" eb="275">
      <t>スイイ</t>
    </rPh>
    <rPh sb="280" eb="285">
      <t>ヘイキンチイジョウ</t>
    </rPh>
    <rPh sb="391" eb="394">
      <t>ミバライキン</t>
    </rPh>
    <rPh sb="395" eb="397">
      <t>ゲンショウ</t>
    </rPh>
    <rPh sb="402" eb="405">
      <t>ゼンキヒ</t>
    </rPh>
    <rPh sb="406" eb="408">
      <t>ジョウショウ</t>
    </rPh>
    <rPh sb="414" eb="415">
      <t>コ</t>
    </rPh>
    <rPh sb="416" eb="419">
      <t>コウスイジュン</t>
    </rPh>
    <rPh sb="506" eb="509">
      <t>イチジテキ</t>
    </rPh>
    <rPh sb="510" eb="512">
      <t>ジョウショウ</t>
    </rPh>
    <rPh sb="516" eb="518">
      <t>レイワ</t>
    </rPh>
    <rPh sb="519" eb="521">
      <t>ネンド</t>
    </rPh>
    <rPh sb="521" eb="523">
      <t>イコウ</t>
    </rPh>
    <rPh sb="524" eb="526">
      <t>チャクジツ</t>
    </rPh>
    <rPh sb="527" eb="52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</si>
</sst>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4" borderId="9"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4" borderId="11"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1.22</c:v>
                </c:pt>
                <c:pt idx="1">
                  <c:v>3.71</c:v>
                </c:pt>
                <c:pt idx="2">
                  <c:v>1.65</c:v>
                </c:pt>
                <c:pt idx="3" formatCode="#,##0.00;&quot;△&quot;#,##0.00">
                  <c:v>0</c:v>
                </c:pt>
                <c:pt idx="4">
                  <c:v>0.45</c:v>
                </c:pt>
              </c:numCache>
            </c:numRef>
          </c:val>
          <c:extLst>
            <c:ext xmlns:c16="http://schemas.microsoft.com/office/drawing/2014/chart" uri="{C3380CC4-5D6E-409C-BE32-E72D297353CC}">
              <c16:uniqueId val="{00000000-595B-49C4-966A-8744E6477E0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595B-49C4-966A-8744E6477E0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67.150000000000006</c:v>
                </c:pt>
                <c:pt idx="1">
                  <c:v>66.739999999999995</c:v>
                </c:pt>
                <c:pt idx="2">
                  <c:v>67.349999999999994</c:v>
                </c:pt>
                <c:pt idx="3">
                  <c:v>67.44</c:v>
                </c:pt>
                <c:pt idx="4">
                  <c:v>66.61</c:v>
                </c:pt>
              </c:numCache>
            </c:numRef>
          </c:val>
          <c:extLst>
            <c:ext xmlns:c16="http://schemas.microsoft.com/office/drawing/2014/chart" uri="{C3380CC4-5D6E-409C-BE32-E72D297353CC}">
              <c16:uniqueId val="{00000000-D6B8-4ABB-993F-658225A330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D6B8-4ABB-993F-658225A330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100.11</c:v>
                </c:pt>
                <c:pt idx="1">
                  <c:v>100.13</c:v>
                </c:pt>
                <c:pt idx="2">
                  <c:v>100.26</c:v>
                </c:pt>
                <c:pt idx="3">
                  <c:v>100.2</c:v>
                </c:pt>
                <c:pt idx="4">
                  <c:v>100.19</c:v>
                </c:pt>
              </c:numCache>
            </c:numRef>
          </c:val>
          <c:extLst>
            <c:ext xmlns:c16="http://schemas.microsoft.com/office/drawing/2014/chart" uri="{C3380CC4-5D6E-409C-BE32-E72D297353CC}">
              <c16:uniqueId val="{00000000-A8F7-4534-953E-0BFCB78E42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A8F7-4534-953E-0BFCB78E42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97.64</c:v>
                </c:pt>
                <c:pt idx="1">
                  <c:v>124.74</c:v>
                </c:pt>
                <c:pt idx="2">
                  <c:v>120.25</c:v>
                </c:pt>
                <c:pt idx="3">
                  <c:v>120.79</c:v>
                </c:pt>
                <c:pt idx="4">
                  <c:v>113.72</c:v>
                </c:pt>
              </c:numCache>
            </c:numRef>
          </c:val>
          <c:extLst>
            <c:ext xmlns:c16="http://schemas.microsoft.com/office/drawing/2014/chart" uri="{C3380CC4-5D6E-409C-BE32-E72D297353CC}">
              <c16:uniqueId val="{00000000-05CE-4064-8F2E-27AD589D7D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5CE-4064-8F2E-27AD589D7D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53.69</c:v>
                </c:pt>
                <c:pt idx="1">
                  <c:v>54.62</c:v>
                </c:pt>
                <c:pt idx="2">
                  <c:v>55.89</c:v>
                </c:pt>
                <c:pt idx="3">
                  <c:v>55.4</c:v>
                </c:pt>
                <c:pt idx="4">
                  <c:v>56.73</c:v>
                </c:pt>
              </c:numCache>
            </c:numRef>
          </c:val>
          <c:extLst>
            <c:ext xmlns:c16="http://schemas.microsoft.com/office/drawing/2014/chart" uri="{C3380CC4-5D6E-409C-BE32-E72D297353CC}">
              <c16:uniqueId val="{00000000-874A-4A68-9584-F667A0AD9C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74A-4A68-9584-F667A0AD9C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36.69</c:v>
                </c:pt>
                <c:pt idx="1">
                  <c:v>35.56</c:v>
                </c:pt>
                <c:pt idx="2">
                  <c:v>35.28</c:v>
                </c:pt>
                <c:pt idx="3">
                  <c:v>35.28</c:v>
                </c:pt>
                <c:pt idx="4">
                  <c:v>35.79</c:v>
                </c:pt>
              </c:numCache>
            </c:numRef>
          </c:val>
          <c:extLst>
            <c:ext xmlns:c16="http://schemas.microsoft.com/office/drawing/2014/chart" uri="{C3380CC4-5D6E-409C-BE32-E72D297353CC}">
              <c16:uniqueId val="{00000000-9CC5-4709-8970-06A5E9071D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9CC5-4709-8970-06A5E9071D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6-4338-A7AA-88793EBCF5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6A66-4338-A7AA-88793EBCF5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360.16</c:v>
                </c:pt>
                <c:pt idx="1">
                  <c:v>371.7</c:v>
                </c:pt>
                <c:pt idx="2">
                  <c:v>607.27</c:v>
                </c:pt>
                <c:pt idx="3">
                  <c:v>530.62</c:v>
                </c:pt>
                <c:pt idx="4">
                  <c:v>614.26</c:v>
                </c:pt>
              </c:numCache>
            </c:numRef>
          </c:val>
          <c:extLst>
            <c:ext xmlns:c16="http://schemas.microsoft.com/office/drawing/2014/chart" uri="{C3380CC4-5D6E-409C-BE32-E72D297353CC}">
              <c16:uniqueId val="{00000000-68C6-44A3-A9AA-67E4C67BE3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68C6-44A3-A9AA-67E4C67BE3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210.73</c:v>
                </c:pt>
                <c:pt idx="1">
                  <c:v>151.97999999999999</c:v>
                </c:pt>
                <c:pt idx="2">
                  <c:v>134.34</c:v>
                </c:pt>
                <c:pt idx="3">
                  <c:v>116.17</c:v>
                </c:pt>
                <c:pt idx="4">
                  <c:v>102.07</c:v>
                </c:pt>
              </c:numCache>
            </c:numRef>
          </c:val>
          <c:extLst>
            <c:ext xmlns:c16="http://schemas.microsoft.com/office/drawing/2014/chart" uri="{C3380CC4-5D6E-409C-BE32-E72D297353CC}">
              <c16:uniqueId val="{00000000-25AB-4AE3-98DA-46F9C66A19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5AB-4AE3-98DA-46F9C66A19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93.37</c:v>
                </c:pt>
                <c:pt idx="1">
                  <c:v>123.85</c:v>
                </c:pt>
                <c:pt idx="2">
                  <c:v>118.9</c:v>
                </c:pt>
                <c:pt idx="3">
                  <c:v>119.55</c:v>
                </c:pt>
                <c:pt idx="4">
                  <c:v>111.58</c:v>
                </c:pt>
              </c:numCache>
            </c:numRef>
          </c:val>
          <c:extLst>
            <c:ext xmlns:c16="http://schemas.microsoft.com/office/drawing/2014/chart" uri="{C3380CC4-5D6E-409C-BE32-E72D297353CC}">
              <c16:uniqueId val="{00000000-C348-487E-A28F-DC5F36FC82D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C348-487E-A28F-DC5F36FC82D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96.93</c:v>
                </c:pt>
                <c:pt idx="1">
                  <c:v>95.98</c:v>
                </c:pt>
                <c:pt idx="2">
                  <c:v>99.74</c:v>
                </c:pt>
                <c:pt idx="3">
                  <c:v>98.99</c:v>
                </c:pt>
                <c:pt idx="4">
                  <c:v>105.41</c:v>
                </c:pt>
              </c:numCache>
            </c:numRef>
          </c:val>
          <c:extLst>
            <c:ext xmlns:c16="http://schemas.microsoft.com/office/drawing/2014/chart" uri="{C3380CC4-5D6E-409C-BE32-E72D297353CC}">
              <c16:uniqueId val="{00000000-C6EF-436C-9D45-722AAB126B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C6EF-436C-9D45-722AAB126B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85" zoomScaleNormal="85" workbookViewId="0">
      <selection activeCell="BL16" sqref="BL16:BZ44"/>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兵庫県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5393607</v>
      </c>
      <c r="AM8" s="65"/>
      <c r="AN8" s="65"/>
      <c r="AO8" s="65"/>
      <c r="AP8" s="65"/>
      <c r="AQ8" s="65"/>
      <c r="AR8" s="65"/>
      <c r="AS8" s="65"/>
      <c r="AT8" s="36">
        <f>データ!$S$6</f>
        <v>8400.82</v>
      </c>
      <c r="AU8" s="37"/>
      <c r="AV8" s="37"/>
      <c r="AW8" s="37"/>
      <c r="AX8" s="37"/>
      <c r="AY8" s="37"/>
      <c r="AZ8" s="37"/>
      <c r="BA8" s="37"/>
      <c r="BB8" s="54">
        <f>データ!$T$6</f>
        <v>642.03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88.82</v>
      </c>
      <c r="J10" s="37"/>
      <c r="K10" s="37"/>
      <c r="L10" s="37"/>
      <c r="M10" s="37"/>
      <c r="N10" s="37"/>
      <c r="O10" s="64"/>
      <c r="P10" s="54">
        <f>データ!$P$6</f>
        <v>100</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4783115</v>
      </c>
      <c r="AM10" s="65"/>
      <c r="AN10" s="65"/>
      <c r="AO10" s="65"/>
      <c r="AP10" s="65"/>
      <c r="AQ10" s="65"/>
      <c r="AR10" s="65"/>
      <c r="AS10" s="65"/>
      <c r="AT10" s="36">
        <f>データ!$V$6</f>
        <v>3741.39</v>
      </c>
      <c r="AU10" s="37"/>
      <c r="AV10" s="37"/>
      <c r="AW10" s="37"/>
      <c r="AX10" s="37"/>
      <c r="AY10" s="37"/>
      <c r="AZ10" s="37"/>
      <c r="BA10" s="37"/>
      <c r="BB10" s="54">
        <f>データ!$W$6</f>
        <v>1278.43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ToZ/RXRoTaM8zlR18LSHo8sU+Vp0XrioDZxuiShofoJumuIvy2NZMTOzQovUfSRifKnlo1pkRmpMkJGNUTj1gw==" saltValue="dsByntxF5KPhxEvWS44T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280003</v>
      </c>
      <c r="D6" s="20">
        <f t="shared" si="3"/>
        <v>46</v>
      </c>
      <c r="E6" s="20">
        <f t="shared" si="3"/>
        <v>1</v>
      </c>
      <c r="F6" s="20">
        <f t="shared" si="3"/>
        <v>0</v>
      </c>
      <c r="G6" s="20">
        <f t="shared" si="3"/>
        <v>2</v>
      </c>
      <c r="H6" s="20" t="str">
        <f t="shared" si="3"/>
        <v>兵庫県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88.82</v>
      </c>
      <c r="P6" s="21">
        <f t="shared" si="3"/>
        <v>100</v>
      </c>
      <c r="Q6" s="21">
        <f t="shared" si="3"/>
        <v>0</v>
      </c>
      <c r="R6" s="21">
        <f t="shared" si="3"/>
        <v>5393607</v>
      </c>
      <c r="S6" s="21">
        <f t="shared" si="3"/>
        <v>8400.82</v>
      </c>
      <c r="T6" s="21">
        <f t="shared" si="3"/>
        <v>642.03</v>
      </c>
      <c r="U6" s="21">
        <f t="shared" si="3"/>
        <v>4783115</v>
      </c>
      <c r="V6" s="21">
        <f t="shared" si="3"/>
        <v>3741.39</v>
      </c>
      <c r="W6" s="21">
        <f t="shared" si="3"/>
        <v>1278.43</v>
      </c>
      <c r="X6" s="22">
        <f>IF(X7="",NA(),X7)</f>
        <v>97.64</v>
      </c>
      <c r="Y6" s="22">
        <f t="shared" ref="Y6:AG6" si="4">IF(Y7="",NA(),Y7)</f>
        <v>124.74</v>
      </c>
      <c r="Z6" s="22">
        <f t="shared" si="4"/>
        <v>120.25</v>
      </c>
      <c r="AA6" s="22">
        <f t="shared" si="4"/>
        <v>120.79</v>
      </c>
      <c r="AB6" s="22">
        <f t="shared" si="4"/>
        <v>113.72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360.16</v>
      </c>
      <c r="AU6" s="22">
        <f t="shared" ref="AU6:BC6" si="6">IF(AU7="",NA(),AU7)</f>
        <v>371.7</v>
      </c>
      <c r="AV6" s="22">
        <f t="shared" si="6"/>
        <v>607.27</v>
      </c>
      <c r="AW6" s="22">
        <f t="shared" si="6"/>
        <v>530.62</v>
      </c>
      <c r="AX6" s="22">
        <f t="shared" si="6"/>
        <v>614.26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210.73</v>
      </c>
      <c r="BF6" s="22">
        <f t="shared" ref="BF6:BN6" si="7">IF(BF7="",NA(),BF7)</f>
        <v>151.97999999999999</v>
      </c>
      <c r="BG6" s="22">
        <f t="shared" si="7"/>
        <v>134.34</v>
      </c>
      <c r="BH6" s="22">
        <f t="shared" si="7"/>
        <v>116.17</v>
      </c>
      <c r="BI6" s="22">
        <f t="shared" si="7"/>
        <v>102.07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93.37</v>
      </c>
      <c r="BQ6" s="22">
        <f t="shared" ref="BQ6:BY6" si="8">IF(BQ7="",NA(),BQ7)</f>
        <v>123.85</v>
      </c>
      <c r="BR6" s="22">
        <f t="shared" si="8"/>
        <v>118.9</v>
      </c>
      <c r="BS6" s="22">
        <f t="shared" si="8"/>
        <v>119.55</v>
      </c>
      <c r="BT6" s="22">
        <f t="shared" si="8"/>
        <v>111.58</v>
      </c>
      <c r="BU6" s="22">
        <f t="shared" si="8"/>
        <v>110.77</v>
      </c>
      <c r="BV6" s="22">
        <f t="shared" si="8"/>
        <v>112.35</v>
      </c>
      <c r="BW6" s="22">
        <f t="shared" si="8"/>
        <v>106.47</v>
      </c>
      <c r="BX6" s="22">
        <f t="shared" si="8"/>
        <v>107.7</v>
      </c>
      <c r="BY6" s="22">
        <f t="shared" si="8"/>
        <v>106.29</v>
      </c>
      <c r="BZ6" s="21" t="str">
        <f>IF(BZ7="","",IF(BZ7="-","【-】","【"&amp;SUBSTITUTE(TEXT(BZ7,"#,##0.00"),"-","△")&amp;"】"))</f>
        <v>【106.29】</v>
      </c>
      <c r="CA6" s="22">
        <f>IF(CA7="",NA(),CA7)</f>
        <v>96.93</v>
      </c>
      <c r="CB6" s="22">
        <f t="shared" ref="CB6:CJ6" si="9">IF(CB7="",NA(),CB7)</f>
        <v>95.98</v>
      </c>
      <c r="CC6" s="22">
        <f t="shared" si="9"/>
        <v>99.74</v>
      </c>
      <c r="CD6" s="22">
        <f t="shared" si="9"/>
        <v>98.99</v>
      </c>
      <c r="CE6" s="22">
        <f t="shared" si="9"/>
        <v>105.41</v>
      </c>
      <c r="CF6" s="22">
        <f t="shared" si="9"/>
        <v>73.180000000000007</v>
      </c>
      <c r="CG6" s="22">
        <f t="shared" si="9"/>
        <v>73.05</v>
      </c>
      <c r="CH6" s="22">
        <f t="shared" si="9"/>
        <v>77.53</v>
      </c>
      <c r="CI6" s="22">
        <f t="shared" si="9"/>
        <v>76.25</v>
      </c>
      <c r="CJ6" s="22">
        <f t="shared" si="9"/>
        <v>77.75</v>
      </c>
      <c r="CK6" s="21" t="str">
        <f>IF(CK7="","",IF(CK7="-","【-】","【"&amp;SUBSTITUTE(TEXT(CK7,"#,##0.00"),"-","△")&amp;"】"))</f>
        <v>【77.75】</v>
      </c>
      <c r="CL6" s="22">
        <f>IF(CL7="",NA(),CL7)</f>
        <v>67.150000000000006</v>
      </c>
      <c r="CM6" s="22">
        <f t="shared" ref="CM6:CU6" si="10">IF(CM7="",NA(),CM7)</f>
        <v>66.739999999999995</v>
      </c>
      <c r="CN6" s="22">
        <f t="shared" si="10"/>
        <v>67.349999999999994</v>
      </c>
      <c r="CO6" s="22">
        <f t="shared" si="10"/>
        <v>67.44</v>
      </c>
      <c r="CP6" s="22">
        <f t="shared" si="10"/>
        <v>66.61</v>
      </c>
      <c r="CQ6" s="22">
        <f t="shared" si="10"/>
        <v>62.26</v>
      </c>
      <c r="CR6" s="22">
        <f t="shared" si="10"/>
        <v>62.22</v>
      </c>
      <c r="CS6" s="22">
        <f t="shared" si="10"/>
        <v>61.45</v>
      </c>
      <c r="CT6" s="22">
        <f t="shared" si="10"/>
        <v>61.63</v>
      </c>
      <c r="CU6" s="22">
        <f t="shared" si="10"/>
        <v>61.54</v>
      </c>
      <c r="CV6" s="21" t="str">
        <f>IF(CV7="","",IF(CV7="-","【-】","【"&amp;SUBSTITUTE(TEXT(CV7,"#,##0.00"),"-","△")&amp;"】"))</f>
        <v>【61.54】</v>
      </c>
      <c r="CW6" s="22">
        <f>IF(CW7="",NA(),CW7)</f>
        <v>100.11</v>
      </c>
      <c r="CX6" s="22">
        <f t="shared" ref="CX6:DF6" si="11">IF(CX7="",NA(),CX7)</f>
        <v>100.13</v>
      </c>
      <c r="CY6" s="22">
        <f t="shared" si="11"/>
        <v>100.26</v>
      </c>
      <c r="CZ6" s="22">
        <f t="shared" si="11"/>
        <v>100.2</v>
      </c>
      <c r="DA6" s="22">
        <f t="shared" si="11"/>
        <v>100.19</v>
      </c>
      <c r="DB6" s="22">
        <f t="shared" si="11"/>
        <v>100.16</v>
      </c>
      <c r="DC6" s="22">
        <f t="shared" si="11"/>
        <v>100.28</v>
      </c>
      <c r="DD6" s="22">
        <f t="shared" si="11"/>
        <v>100.29</v>
      </c>
      <c r="DE6" s="22">
        <f t="shared" si="11"/>
        <v>100.36</v>
      </c>
      <c r="DF6" s="22">
        <f t="shared" si="11"/>
        <v>100.31</v>
      </c>
      <c r="DG6" s="21" t="str">
        <f>IF(DG7="","",IF(DG7="-","【-】","【"&amp;SUBSTITUTE(TEXT(DG7,"#,##0.00"),"-","△")&amp;"】"))</f>
        <v>【100.31】</v>
      </c>
      <c r="DH6" s="22">
        <f>IF(DH7="",NA(),DH7)</f>
        <v>53.69</v>
      </c>
      <c r="DI6" s="22">
        <f t="shared" ref="DI6:DQ6" si="12">IF(DI7="",NA(),DI7)</f>
        <v>54.62</v>
      </c>
      <c r="DJ6" s="22">
        <f t="shared" si="12"/>
        <v>55.89</v>
      </c>
      <c r="DK6" s="22">
        <f t="shared" si="12"/>
        <v>55.4</v>
      </c>
      <c r="DL6" s="22">
        <f t="shared" si="12"/>
        <v>56.73</v>
      </c>
      <c r="DM6" s="22">
        <f t="shared" si="12"/>
        <v>57.5</v>
      </c>
      <c r="DN6" s="22">
        <f t="shared" si="12"/>
        <v>58.52</v>
      </c>
      <c r="DO6" s="22">
        <f t="shared" si="12"/>
        <v>59.51</v>
      </c>
      <c r="DP6" s="22">
        <f t="shared" si="12"/>
        <v>60.24</v>
      </c>
      <c r="DQ6" s="22">
        <f t="shared" si="12"/>
        <v>60.8</v>
      </c>
      <c r="DR6" s="21" t="str">
        <f>IF(DR7="","",IF(DR7="-","【-】","【"&amp;SUBSTITUTE(TEXT(DR7,"#,##0.00"),"-","△")&amp;"】"))</f>
        <v>【60.80】</v>
      </c>
      <c r="DS6" s="22">
        <f>IF(DS7="",NA(),DS7)</f>
        <v>36.69</v>
      </c>
      <c r="DT6" s="22">
        <f t="shared" ref="DT6:EB6" si="13">IF(DT7="",NA(),DT7)</f>
        <v>35.56</v>
      </c>
      <c r="DU6" s="22">
        <f t="shared" si="13"/>
        <v>35.28</v>
      </c>
      <c r="DV6" s="22">
        <f t="shared" si="13"/>
        <v>35.28</v>
      </c>
      <c r="DW6" s="22">
        <f t="shared" si="13"/>
        <v>35.79</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1.22</v>
      </c>
      <c r="EE6" s="22">
        <f t="shared" ref="EE6:EM6" si="14">IF(EE7="",NA(),EE7)</f>
        <v>3.71</v>
      </c>
      <c r="EF6" s="22">
        <f t="shared" si="14"/>
        <v>1.65</v>
      </c>
      <c r="EG6" s="21">
        <f t="shared" si="14"/>
        <v>0</v>
      </c>
      <c r="EH6" s="22">
        <f t="shared" si="14"/>
        <v>0.45</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280003</v>
      </c>
      <c r="D7" s="24">
        <v>46</v>
      </c>
      <c r="E7" s="24">
        <v>1</v>
      </c>
      <c r="F7" s="24">
        <v>0</v>
      </c>
      <c r="G7" s="24">
        <v>2</v>
      </c>
      <c r="H7" s="24" t="s">
        <v>93</v>
      </c>
      <c r="I7" s="24" t="s">
        <v>94</v>
      </c>
      <c r="J7" s="24" t="s">
        <v>95</v>
      </c>
      <c r="K7" s="24" t="s">
        <v>96</v>
      </c>
      <c r="L7" s="24" t="s">
        <v>97</v>
      </c>
      <c r="M7" s="24" t="s">
        <v>98</v>
      </c>
      <c r="N7" s="25" t="s">
        <v>99</v>
      </c>
      <c r="O7" s="25">
        <v>88.82</v>
      </c>
      <c r="P7" s="25">
        <v>100</v>
      </c>
      <c r="Q7" s="25">
        <v>0</v>
      </c>
      <c r="R7" s="25">
        <v>5393607</v>
      </c>
      <c r="S7" s="25">
        <v>8400.82</v>
      </c>
      <c r="T7" s="25">
        <v>642.03</v>
      </c>
      <c r="U7" s="25">
        <v>4783115</v>
      </c>
      <c r="V7" s="25">
        <v>3741.39</v>
      </c>
      <c r="W7" s="25">
        <v>1278.43</v>
      </c>
      <c r="X7" s="25">
        <v>97.64</v>
      </c>
      <c r="Y7" s="25">
        <v>124.74</v>
      </c>
      <c r="Z7" s="25">
        <v>120.25</v>
      </c>
      <c r="AA7" s="25">
        <v>120.79</v>
      </c>
      <c r="AB7" s="25">
        <v>113.72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360.16</v>
      </c>
      <c r="AU7" s="25">
        <v>371.7</v>
      </c>
      <c r="AV7" s="25">
        <v>607.27</v>
      </c>
      <c r="AW7" s="25">
        <v>530.62</v>
      </c>
      <c r="AX7" s="25">
        <v>614.26</v>
      </c>
      <c r="AY7" s="25">
        <v>284.45</v>
      </c>
      <c r="AZ7" s="25">
        <v>309.23</v>
      </c>
      <c r="BA7" s="25">
        <v>313.43</v>
      </c>
      <c r="BB7" s="25">
        <v>303.10000000000002</v>
      </c>
      <c r="BC7" s="25">
        <v>318.89999999999998</v>
      </c>
      <c r="BD7" s="25">
        <v>318.89999999999998</v>
      </c>
      <c r="BE7" s="25">
        <v>210.73</v>
      </c>
      <c r="BF7" s="25">
        <v>151.97999999999999</v>
      </c>
      <c r="BG7" s="25">
        <v>134.34</v>
      </c>
      <c r="BH7" s="25">
        <v>116.17</v>
      </c>
      <c r="BI7" s="25">
        <v>102.07</v>
      </c>
      <c r="BJ7" s="25">
        <v>260.95999999999998</v>
      </c>
      <c r="BK7" s="25">
        <v>240.07</v>
      </c>
      <c r="BL7" s="25">
        <v>224.81</v>
      </c>
      <c r="BM7" s="25">
        <v>210.83</v>
      </c>
      <c r="BN7" s="25">
        <v>204.34</v>
      </c>
      <c r="BO7" s="25">
        <v>204.34</v>
      </c>
      <c r="BP7" s="25">
        <v>93.37</v>
      </c>
      <c r="BQ7" s="25">
        <v>123.85</v>
      </c>
      <c r="BR7" s="25">
        <v>118.9</v>
      </c>
      <c r="BS7" s="25">
        <v>119.55</v>
      </c>
      <c r="BT7" s="25">
        <v>111.58</v>
      </c>
      <c r="BU7" s="25">
        <v>110.77</v>
      </c>
      <c r="BV7" s="25">
        <v>112.35</v>
      </c>
      <c r="BW7" s="25">
        <v>106.47</v>
      </c>
      <c r="BX7" s="25">
        <v>107.7</v>
      </c>
      <c r="BY7" s="25">
        <v>106.29</v>
      </c>
      <c r="BZ7" s="25">
        <v>106.29</v>
      </c>
      <c r="CA7" s="25">
        <v>96.93</v>
      </c>
      <c r="CB7" s="25">
        <v>95.98</v>
      </c>
      <c r="CC7" s="25">
        <v>99.74</v>
      </c>
      <c r="CD7" s="25">
        <v>98.99</v>
      </c>
      <c r="CE7" s="25">
        <v>105.41</v>
      </c>
      <c r="CF7" s="25">
        <v>73.180000000000007</v>
      </c>
      <c r="CG7" s="25">
        <v>73.05</v>
      </c>
      <c r="CH7" s="25">
        <v>77.53</v>
      </c>
      <c r="CI7" s="25">
        <v>76.25</v>
      </c>
      <c r="CJ7" s="25">
        <v>77.75</v>
      </c>
      <c r="CK7" s="25">
        <v>77.75</v>
      </c>
      <c r="CL7" s="25">
        <v>67.150000000000006</v>
      </c>
      <c r="CM7" s="25">
        <v>66.739999999999995</v>
      </c>
      <c r="CN7" s="25">
        <v>67.349999999999994</v>
      </c>
      <c r="CO7" s="25">
        <v>67.44</v>
      </c>
      <c r="CP7" s="25">
        <v>66.61</v>
      </c>
      <c r="CQ7" s="25">
        <v>62.26</v>
      </c>
      <c r="CR7" s="25">
        <v>62.22</v>
      </c>
      <c r="CS7" s="25">
        <v>61.45</v>
      </c>
      <c r="CT7" s="25">
        <v>61.63</v>
      </c>
      <c r="CU7" s="25">
        <v>61.54</v>
      </c>
      <c r="CV7" s="25">
        <v>61.54</v>
      </c>
      <c r="CW7" s="25">
        <v>100.11</v>
      </c>
      <c r="CX7" s="25">
        <v>100.13</v>
      </c>
      <c r="CY7" s="25">
        <v>100.26</v>
      </c>
      <c r="CZ7" s="25">
        <v>100.2</v>
      </c>
      <c r="DA7" s="25">
        <v>100.19</v>
      </c>
      <c r="DB7" s="25">
        <v>100.16</v>
      </c>
      <c r="DC7" s="25">
        <v>100.28</v>
      </c>
      <c r="DD7" s="25">
        <v>100.29</v>
      </c>
      <c r="DE7" s="25">
        <v>100.36</v>
      </c>
      <c r="DF7" s="25">
        <v>100.31</v>
      </c>
      <c r="DG7" s="25">
        <v>100.31</v>
      </c>
      <c r="DH7" s="25">
        <v>53.69</v>
      </c>
      <c r="DI7" s="25">
        <v>54.62</v>
      </c>
      <c r="DJ7" s="25">
        <v>55.89</v>
      </c>
      <c r="DK7" s="25">
        <v>55.4</v>
      </c>
      <c r="DL7" s="25">
        <v>56.73</v>
      </c>
      <c r="DM7" s="25">
        <v>57.5</v>
      </c>
      <c r="DN7" s="25">
        <v>58.52</v>
      </c>
      <c r="DO7" s="25">
        <v>59.51</v>
      </c>
      <c r="DP7" s="25">
        <v>60.24</v>
      </c>
      <c r="DQ7" s="25">
        <v>60.8</v>
      </c>
      <c r="DR7" s="25">
        <v>60.8</v>
      </c>
      <c r="DS7" s="25">
        <v>36.69</v>
      </c>
      <c r="DT7" s="25">
        <v>35.56</v>
      </c>
      <c r="DU7" s="25">
        <v>35.28</v>
      </c>
      <c r="DV7" s="25">
        <v>35.28</v>
      </c>
      <c r="DW7" s="25">
        <v>35.79</v>
      </c>
      <c r="DX7" s="25">
        <v>30.3</v>
      </c>
      <c r="DY7" s="25">
        <v>31.74</v>
      </c>
      <c r="DZ7" s="25">
        <v>32.380000000000003</v>
      </c>
      <c r="EA7" s="25">
        <v>34.479999999999997</v>
      </c>
      <c r="EB7" s="25">
        <v>38.24</v>
      </c>
      <c r="EC7" s="25">
        <v>38.24</v>
      </c>
      <c r="ED7" s="25">
        <v>1.22</v>
      </c>
      <c r="EE7" s="25">
        <v>3.71</v>
      </c>
      <c r="EF7" s="25">
        <v>1.65</v>
      </c>
      <c r="EG7" s="25">
        <v>0</v>
      </c>
      <c r="EH7" s="25">
        <v>0.45</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458546B-46E3-43F8-AAD6-D7BDA3D78124}"/>
</file>

<file path=customXml/itemProps2.xml><?xml version="1.0" encoding="utf-8"?>
<ds:datastoreItem xmlns:ds="http://schemas.openxmlformats.org/officeDocument/2006/customXml" ds:itemID="{DDBAC7ED-A3F2-43F4-B361-8D6990C54292}"/>
</file>

<file path=customXml/itemProps3.xml><?xml version="1.0" encoding="utf-8"?>
<ds:datastoreItem xmlns:ds="http://schemas.openxmlformats.org/officeDocument/2006/customXml" ds:itemID="{9F82A7E5-FBE8-4BA7-82C4-9E0B1FC80DF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2026-01-23T05:27:10Z</cp:lastPrinted>
  <dcterms:created xsi:type="dcterms:W3CDTF">2025-12-12T09:19:51Z</dcterms:created>
  <dcterms:modified xsi:type="dcterms:W3CDTF">2026-01-27T07:36:18Z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