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7009100-410下水道経営班\【大分類】財務（共通）\【中分類】決算・監査（共通）\決算統計\R7\03経営比較分析表\03決裁\"/>
    </mc:Choice>
  </mc:AlternateContent>
  <xr:revisionPtr revIDLastSave="0" documentId="13_ncr:1_{2720FD33-A16F-4A74-B780-0A6257CC7E8E}" xr6:coauthVersionLast="47" xr6:coauthVersionMax="47" xr10:uidLastSave="{00000000-0000-0000-0000-000000000000}"/>
  <workbookProtection workbookAlgorithmName="SHA-512" workbookHashValue="6A6SQFdz9AuomoUmXAE0zm4HobyCLhQ6nn6goxbjPdGF7UbCMTEGgOxvWi/dwPDnj3iYa6lxfDo4EBz4lqd/YQ==" workbookSaltValue="hI0GGJc2/16deuvNR6bhDg=="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<sst xmlns="http://schemas.openxmlformats.org/spreadsheetml/2006/main" count="231" uniqueCount="115">
  <si>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</si>
  <si>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</si>
  <si>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</si>
  <si>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</si>
  <si>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</si>
  <si>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</si>
  <si>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</si>
  <si>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</si>
  <si>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</si>
  <si>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</si>
  <si>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</si>
  <si>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</si>
  <si>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</si>
  <si>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</si>
  <si>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</si>
  <si>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</si>
  <si>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</si>
  <si>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</si>
  <si>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</si>
  <si>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</si>
  <si>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</si>
  <si>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</si>
  <si>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</si>
  <si>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</si>
  <si>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</si>
  <si>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</si>
  <si>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</si>
  <si>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</si>
  <si>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</si>
  <si>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</si>
  <si>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</si>
  <si>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</si>
  <si>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</si>
  <si>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</si>
  <si>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</si>
  <si>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</si>
  <si>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</si>
  <si>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</si>
  <si>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</si>
  <si>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</si>
  <si>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</si>
  <si>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</si>
  <si>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</si>
  <si>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</si>
  <si>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</si>
  <si>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</si>
  <si>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</si>
  <si>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</si>
  <si>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</si>
  <si>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</si>
  <si>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</si>
  <si>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</si>
  <si>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</si>
  <si>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</si>
  <si>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</si>
  <si>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</si>
  <si>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</si>
  <si>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</si>
  <si>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</si>
  <si>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</si>
  <si>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</si>
  <si>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</si>
  <si>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</si>
  <si>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</si>
  <si>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</si>
  <si>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</si>
  <si>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</si>
  <si>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</si>
  <si>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</si>
  <si>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</si>
  <si>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</si>
  <si>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</si>
  <si>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</si>
  <si>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</si>
  <si>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</si>
  <si>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</si>
  <si>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</si>
  <si>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</si>
  <si>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</si>
  <si>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</si>
  <si>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</si>
  <si>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</si>
  <si>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</si>
  <si>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</si>
  <si>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</si>
  <si>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</si>
  <si>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</si>
  <si>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</si>
  <si>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</si>
  <si>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</si>
  <si>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</si>
  <si>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</si>
  <si>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</si>
  <si>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</si>
  <si>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</si>
  <si>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</si>
  <si>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</si>
  <si>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</si>
  <si>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</si>
  <si>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</si>
  <si>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</si>
  <si>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</si>
  <si>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</si>
  <si>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</si>
  <si>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</si>
  <si>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</si>
  <si>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</si>
  <si>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</si>
  <si>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</si>
  <si>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</si>
  <si>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</si>
  <si>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</si>
  <si>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管渠老朽化率」については、平均値よりも高く、今後も更新時期を迎える管渠が増加することが見込まれる。設備の回復・予防保全のための修繕や事業費の平準化を図り、計画的かつ効率的な維持修繕・改築更新に取り組む必要がある。</t>
    <rPh sb="21" eb="22">
      <t>タカ</t>
    </rPh>
    <rPh sb="24" eb="26">
      <t>コンゴ</t>
    </rPh>
    <rPh sb="27" eb="31">
      <t>コウシンジキ</t>
    </rPh>
    <rPh sb="32" eb="33">
      <t>ムカ</t>
    </rPh>
    <rPh sb="35" eb="36">
      <t>カン</t>
    </rPh>
    <rPh sb="36" eb="37">
      <t>キョ</t>
    </rPh>
    <rPh sb="38" eb="40">
      <t>ゾウカ</t>
    </rPh>
    <rPh sb="45" eb="47">
      <t>ミコ</t>
    </rPh>
    <rPh sb="79" eb="81">
      <t>ケイカク</t>
    </rPh>
    <phoneticPr fontId="4"/>
  </si>
  <si>
    <t>　本県における流域下水道は、河川及び海域等の公共用水域の環境改善が急務な課題であったことから、県が主導する枠組みで事業を進め、施設整備の初期投資に多大な経費を投じたこともあり、環境改善に対しては一定の効果を得られている。
　会計の状況としては、市町の公共下水道事業と異なり、直接、県民から使用料を徴収しておらず、当該年度の維持管理費を処理場毎に市町が負担している。改築更新についても国費・県費を除いた額を処理場毎に市町が負担しており、資金ベースの収支は、±０円となる。
　言い換えると、工事費の財源を投資段階で100％回収しているため、減価償却費と同額の長期前受金戻入額が計上され、長期的には必ず、収支が均衡する仕組みになっている。このため、長期的に「経常収支比率」は100％となる。
「企業債残高対事業規模比率」については、本県事業施設内にて、特殊で高額な設備を必要とする「負荷が高くクロムを含む皮革排水」の処理を行っていることから、投資額が比較的大きくなっている。</t>
    <phoneticPr fontId="4"/>
  </si>
  <si>
    <t>　本県の経営の健全性・効率性の観点から見れば、資金ベースの収支は、±０円、「経常収支比率」はあらかじめ、長期的に100％となることが分かっており、問題はない。
　老朽化対策として、「ひょうごインフラ・メンテナンス10箇年計画」に基づき、長寿命化を含めた計画的な改築・更新等を実施している。
　また、「地震津波対策」、「効率的な日常維持管理」、「資源・施設の有効利用」等の施策を展開し、持続的・安定的な下水道サービスの提供により、快適で安全・安心なまちづくりを進めている。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</si>
</sst>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0.14000000000000001</c:v>
                </c:pt>
                <c:pt idx="1">
                  <c:v>0.13</c:v>
                </c:pt>
                <c:pt idx="2">
                  <c:v>0.06</c:v>
                </c:pt>
                <c:pt idx="3" formatCode="#,##0.00;&quot;△&quot;#,##0.00">
                  <c:v>0</c:v>
                </c:pt>
                <c:pt idx="4" formatCode="#,##0.00;&quot;△&quot;#,##0.00">
                  <c:v>0</c:v>
                </c:pt>
              </c:numCache>
            </c:numRef>
          </c:val>
          <c:extLst>
            <c:ext xmlns:c16="http://schemas.microsoft.com/office/drawing/2014/chart" uri="{C3380CC4-5D6E-409C-BE32-E72D297353CC}">
              <c16:uniqueId val="{00000000-B710-4193-8DE8-C7B5524388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B710-4193-8DE8-C7B5524388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67.400000000000006</c:v>
                </c:pt>
                <c:pt idx="1">
                  <c:v>65.56</c:v>
                </c:pt>
                <c:pt idx="2">
                  <c:v>64.58</c:v>
                </c:pt>
                <c:pt idx="3">
                  <c:v>66.81</c:v>
                </c:pt>
                <c:pt idx="4">
                  <c:v>67.569999999999993</c:v>
                </c:pt>
              </c:numCache>
            </c:numRef>
          </c:val>
          <c:extLst>
            <c:ext xmlns:c16="http://schemas.microsoft.com/office/drawing/2014/chart" uri="{C3380CC4-5D6E-409C-BE32-E72D297353CC}">
              <c16:uniqueId val="{00000000-B879-4EF5-8F6D-036133CE2FA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B879-4EF5-8F6D-036133CE2FA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98.11</c:v>
                </c:pt>
                <c:pt idx="1">
                  <c:v>97.92</c:v>
                </c:pt>
                <c:pt idx="2">
                  <c:v>98.01</c:v>
                </c:pt>
                <c:pt idx="3">
                  <c:v>98.1</c:v>
                </c:pt>
                <c:pt idx="4">
                  <c:v>98.18</c:v>
                </c:pt>
              </c:numCache>
            </c:numRef>
          </c:val>
          <c:extLst>
            <c:ext xmlns:c16="http://schemas.microsoft.com/office/drawing/2014/chart" uri="{C3380CC4-5D6E-409C-BE32-E72D297353CC}">
              <c16:uniqueId val="{00000000-7BE6-4458-9AAC-8A4A500057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7BE6-4458-9AAC-8A4A500057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99.99</c:v>
                </c:pt>
                <c:pt idx="1">
                  <c:v>99.41</c:v>
                </c:pt>
                <c:pt idx="2">
                  <c:v>99.67</c:v>
                </c:pt>
                <c:pt idx="3">
                  <c:v>99.7</c:v>
                </c:pt>
                <c:pt idx="4">
                  <c:v>98.39</c:v>
                </c:pt>
              </c:numCache>
            </c:numRef>
          </c:val>
          <c:extLst>
            <c:ext xmlns:c16="http://schemas.microsoft.com/office/drawing/2014/chart" uri="{C3380CC4-5D6E-409C-BE32-E72D297353CC}">
              <c16:uniqueId val="{00000000-CAFF-45D0-AE6A-7877E464132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CAFF-45D0-AE6A-7877E464132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16.04</c:v>
                </c:pt>
                <c:pt idx="1">
                  <c:v>19.829999999999998</c:v>
                </c:pt>
                <c:pt idx="2">
                  <c:v>23.92</c:v>
                </c:pt>
                <c:pt idx="3">
                  <c:v>27.85</c:v>
                </c:pt>
                <c:pt idx="4">
                  <c:v>31.11</c:v>
                </c:pt>
              </c:numCache>
            </c:numRef>
          </c:val>
          <c:extLst>
            <c:ext xmlns:c16="http://schemas.microsoft.com/office/drawing/2014/chart" uri="{C3380CC4-5D6E-409C-BE32-E72D297353CC}">
              <c16:uniqueId val="{00000000-7960-4F1C-BD21-F2329519319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7960-4F1C-BD21-F2329519319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3.4</c:v>
                </c:pt>
                <c:pt idx="2">
                  <c:v>3.98</c:v>
                </c:pt>
                <c:pt idx="3">
                  <c:v>5.46</c:v>
                </c:pt>
                <c:pt idx="4">
                  <c:v>7.39</c:v>
                </c:pt>
              </c:numCache>
            </c:numRef>
          </c:val>
          <c:extLst>
            <c:ext xmlns:c16="http://schemas.microsoft.com/office/drawing/2014/chart" uri="{C3380CC4-5D6E-409C-BE32-E72D297353CC}">
              <c16:uniqueId val="{00000000-B9CB-40A8-93D6-F6ABA83967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B9CB-40A8-93D6-F6ABA83967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8C-493A-A132-E5C37F9DCD7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A58C-493A-A132-E5C37F9DCD7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81.11</c:v>
                </c:pt>
                <c:pt idx="1">
                  <c:v>77.459999999999994</c:v>
                </c:pt>
                <c:pt idx="2">
                  <c:v>79.75</c:v>
                </c:pt>
                <c:pt idx="3">
                  <c:v>89.59</c:v>
                </c:pt>
                <c:pt idx="4">
                  <c:v>85.79</c:v>
                </c:pt>
              </c:numCache>
            </c:numRef>
          </c:val>
          <c:extLst>
            <c:ext xmlns:c16="http://schemas.microsoft.com/office/drawing/2014/chart" uri="{C3380CC4-5D6E-409C-BE32-E72D297353CC}">
              <c16:uniqueId val="{00000000-E643-481F-8C73-860DB69297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E643-481F-8C73-860DB69297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611.36</c:v>
                </c:pt>
                <c:pt idx="1">
                  <c:v>568.29999999999995</c:v>
                </c:pt>
                <c:pt idx="2">
                  <c:v>516.79999999999995</c:v>
                </c:pt>
                <c:pt idx="3">
                  <c:v>524.61</c:v>
                </c:pt>
                <c:pt idx="4">
                  <c:v>514.36</c:v>
                </c:pt>
              </c:numCache>
            </c:numRef>
          </c:val>
          <c:extLst>
            <c:ext xmlns:c16="http://schemas.microsoft.com/office/drawing/2014/chart" uri="{C3380CC4-5D6E-409C-BE32-E72D297353CC}">
              <c16:uniqueId val="{00000000-7147-49E4-91D3-3FF3350D8E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7147-49E4-91D3-3FF3350D8E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65-4439-B452-3EF4EA6380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665-4439-B452-3EF4EA6380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37.99</c:v>
                </c:pt>
                <c:pt idx="1">
                  <c:v>39.15</c:v>
                </c:pt>
                <c:pt idx="2">
                  <c:v>45.59</c:v>
                </c:pt>
                <c:pt idx="3">
                  <c:v>44.36</c:v>
                </c:pt>
                <c:pt idx="4">
                  <c:v>46</c:v>
                </c:pt>
              </c:numCache>
            </c:numRef>
          </c:val>
          <c:extLst>
            <c:ext xmlns:c16="http://schemas.microsoft.com/office/drawing/2014/chart" uri="{C3380CC4-5D6E-409C-BE32-E72D297353CC}">
              <c16:uniqueId val="{00000000-9EDE-4AF8-A699-E62875915C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9EDE-4AF8-A699-E62875915C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61"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兵庫県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流域下水道</v>
      </c>
      <c r="Q8" s="34"/>
      <c r="R8" s="34"/>
      <c r="S8" s="34"/>
      <c r="T8" s="34"/>
      <c r="U8" s="34"/>
      <c r="V8" s="34"/>
      <c r="W8" s="34" t="str">
        <f>データ!L6</f>
        <v>E1</v>
      </c>
      <c r="X8" s="34"/>
      <c r="Y8" s="34"/>
      <c r="Z8" s="34"/>
      <c r="AA8" s="34"/>
      <c r="AB8" s="34"/>
      <c r="AC8" s="34"/>
      <c r="AD8" s="35" t="str">
        <f>データ!$M$6</f>
        <v>非設置</v>
      </c>
      <c r="AE8" s="35"/>
      <c r="AF8" s="35"/>
      <c r="AG8" s="35"/>
      <c r="AH8" s="35"/>
      <c r="AI8" s="35"/>
      <c r="AJ8" s="35"/>
      <c r="AK8" s="3"/>
      <c r="AL8" s="36">
        <f>データ!S6</f>
        <v>5393607</v>
      </c>
      <c r="AM8" s="36"/>
      <c r="AN8" s="36"/>
      <c r="AO8" s="36"/>
      <c r="AP8" s="36"/>
      <c r="AQ8" s="36"/>
      <c r="AR8" s="36"/>
      <c r="AS8" s="36"/>
      <c r="AT8" s="37">
        <f>データ!T6</f>
        <v>8400.82</v>
      </c>
      <c r="AU8" s="37"/>
      <c r="AV8" s="37"/>
      <c r="AW8" s="37"/>
      <c r="AX8" s="37"/>
      <c r="AY8" s="37"/>
      <c r="AZ8" s="37"/>
      <c r="BA8" s="37"/>
      <c r="BB8" s="37">
        <f>データ!U6</f>
        <v>642.03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76.349999999999994</v>
      </c>
      <c r="J10" s="37"/>
      <c r="K10" s="37"/>
      <c r="L10" s="37"/>
      <c r="M10" s="37"/>
      <c r="N10" s="37"/>
      <c r="O10" s="37"/>
      <c r="P10" s="37">
        <f>データ!P6</f>
        <v>43.06</v>
      </c>
      <c r="Q10" s="37"/>
      <c r="R10" s="37"/>
      <c r="S10" s="37"/>
      <c r="T10" s="37"/>
      <c r="U10" s="37"/>
      <c r="V10" s="37"/>
      <c r="W10" s="37">
        <f>データ!Q6</f>
        <v>103.56</v>
      </c>
      <c r="X10" s="37"/>
      <c r="Y10" s="37"/>
      <c r="Z10" s="37"/>
      <c r="AA10" s="37"/>
      <c r="AB10" s="37"/>
      <c r="AC10" s="37"/>
      <c r="AD10" s="36">
        <f>データ!R6</f>
        <v>0</v>
      </c>
      <c r="AE10" s="36"/>
      <c r="AF10" s="36"/>
      <c r="AG10" s="36"/>
      <c r="AH10" s="36"/>
      <c r="AI10" s="36"/>
      <c r="AJ10" s="36"/>
      <c r="AK10" s="2"/>
      <c r="AL10" s="36">
        <f>データ!V6</f>
        <v>1913800</v>
      </c>
      <c r="AM10" s="36"/>
      <c r="AN10" s="36"/>
      <c r="AO10" s="36"/>
      <c r="AP10" s="36"/>
      <c r="AQ10" s="36"/>
      <c r="AR10" s="36"/>
      <c r="AS10" s="36"/>
      <c r="AT10" s="37">
        <f>データ!W6</f>
        <v>369</v>
      </c>
      <c r="AU10" s="37"/>
      <c r="AV10" s="37"/>
      <c r="AW10" s="37"/>
      <c r="AX10" s="37"/>
      <c r="AY10" s="37"/>
      <c r="AZ10" s="37"/>
      <c r="BA10" s="37"/>
      <c r="BB10" s="37">
        <f>データ!X6</f>
        <v>5186.45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nCkAws8aBloufAlCcgNWRU7t+EsqLV2HaxQi9cZk2cKgxMiifjVcncWBKd1nP38GdeE/qv7p4ASlJoVYUM01g==" saltValue="98+YdntfWjJYZiO1pAD92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280003</v>
      </c>
      <c r="D6" s="19">
        <f t="shared" si="3"/>
        <v>46</v>
      </c>
      <c r="E6" s="19">
        <f t="shared" si="3"/>
        <v>17</v>
      </c>
      <c r="F6" s="19">
        <f t="shared" si="3"/>
        <v>3</v>
      </c>
      <c r="G6" s="19">
        <f t="shared" si="3"/>
        <v>0</v>
      </c>
      <c r="H6" s="19" t="str">
        <f t="shared" si="3"/>
        <v>兵庫県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76.349999999999994</v>
      </c>
      <c r="P6" s="20">
        <f t="shared" si="3"/>
        <v>43.06</v>
      </c>
      <c r="Q6" s="20">
        <f t="shared" si="3"/>
        <v>103.56</v>
      </c>
      <c r="R6" s="20">
        <f t="shared" si="3"/>
        <v>0</v>
      </c>
      <c r="S6" s="20">
        <f t="shared" si="3"/>
        <v>5393607</v>
      </c>
      <c r="T6" s="20">
        <f t="shared" si="3"/>
        <v>8400.82</v>
      </c>
      <c r="U6" s="20">
        <f t="shared" si="3"/>
        <v>642.03</v>
      </c>
      <c r="V6" s="20">
        <f t="shared" si="3"/>
        <v>1913800</v>
      </c>
      <c r="W6" s="20">
        <f t="shared" si="3"/>
        <v>369</v>
      </c>
      <c r="X6" s="20">
        <f t="shared" si="3"/>
        <v>5186.45</v>
      </c>
      <c r="Y6" s="21">
        <f>IF(Y7="",NA(),Y7)</f>
        <v>99.99</v>
      </c>
      <c r="Z6" s="21">
        <f t="shared" ref="Z6:AH6" si="4">IF(Z7="",NA(),Z7)</f>
        <v>99.41</v>
      </c>
      <c r="AA6" s="21">
        <f t="shared" si="4"/>
        <v>99.67</v>
      </c>
      <c r="AB6" s="21">
        <f t="shared" si="4"/>
        <v>99.7</v>
      </c>
      <c r="AC6" s="21">
        <f t="shared" si="4"/>
        <v>98.39</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81.11</v>
      </c>
      <c r="AV6" s="21">
        <f t="shared" ref="AV6:BD6" si="6">IF(AV7="",NA(),AV7)</f>
        <v>77.459999999999994</v>
      </c>
      <c r="AW6" s="21">
        <f t="shared" si="6"/>
        <v>79.75</v>
      </c>
      <c r="AX6" s="21">
        <f t="shared" si="6"/>
        <v>89.59</v>
      </c>
      <c r="AY6" s="21">
        <f t="shared" si="6"/>
        <v>85.79</v>
      </c>
      <c r="AZ6" s="21">
        <f t="shared" si="6"/>
        <v>101.14</v>
      </c>
      <c r="BA6" s="21">
        <f t="shared" si="6"/>
        <v>104.74</v>
      </c>
      <c r="BB6" s="21">
        <f t="shared" si="6"/>
        <v>104.74</v>
      </c>
      <c r="BC6" s="21">
        <f t="shared" si="6"/>
        <v>104.66</v>
      </c>
      <c r="BD6" s="21">
        <f t="shared" si="6"/>
        <v>103.57</v>
      </c>
      <c r="BE6" s="20" t="str">
        <f>IF(BE7="","",IF(BE7="-","【-】","【"&amp;SUBSTITUTE(TEXT(BE7,"#,##0.00"),"-","△")&amp;"】"))</f>
        <v>【103.38】</v>
      </c>
      <c r="BF6" s="21">
        <f>IF(BF7="",NA(),BF7)</f>
        <v>611.36</v>
      </c>
      <c r="BG6" s="21">
        <f t="shared" ref="BG6:BO6" si="7">IF(BG7="",NA(),BG7)</f>
        <v>568.29999999999995</v>
      </c>
      <c r="BH6" s="21">
        <f t="shared" si="7"/>
        <v>516.79999999999995</v>
      </c>
      <c r="BI6" s="21">
        <f t="shared" si="7"/>
        <v>524.61</v>
      </c>
      <c r="BJ6" s="21">
        <f t="shared" si="7"/>
        <v>514.36</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37.99</v>
      </c>
      <c r="CC6" s="21">
        <f t="shared" ref="CC6:CK6" si="9">IF(CC7="",NA(),CC7)</f>
        <v>39.15</v>
      </c>
      <c r="CD6" s="21">
        <f t="shared" si="9"/>
        <v>45.59</v>
      </c>
      <c r="CE6" s="21">
        <f t="shared" si="9"/>
        <v>44.36</v>
      </c>
      <c r="CF6" s="21">
        <f t="shared" si="9"/>
        <v>46</v>
      </c>
      <c r="CG6" s="21">
        <f t="shared" si="9"/>
        <v>50.67</v>
      </c>
      <c r="CH6" s="21">
        <f t="shared" si="9"/>
        <v>48.7</v>
      </c>
      <c r="CI6" s="21">
        <f t="shared" si="9"/>
        <v>52.53</v>
      </c>
      <c r="CJ6" s="21">
        <f t="shared" si="9"/>
        <v>52.75</v>
      </c>
      <c r="CK6" s="21">
        <f t="shared" si="9"/>
        <v>52.89</v>
      </c>
      <c r="CL6" s="20" t="str">
        <f>IF(CL7="","",IF(CL7="-","【-】","【"&amp;SUBSTITUTE(TEXT(CL7,"#,##0.00"),"-","△")&amp;"】"))</f>
        <v>【53.07】</v>
      </c>
      <c r="CM6" s="21">
        <f>IF(CM7="",NA(),CM7)</f>
        <v>67.400000000000006</v>
      </c>
      <c r="CN6" s="21">
        <f t="shared" ref="CN6:CV6" si="10">IF(CN7="",NA(),CN7)</f>
        <v>65.56</v>
      </c>
      <c r="CO6" s="21">
        <f t="shared" si="10"/>
        <v>64.58</v>
      </c>
      <c r="CP6" s="21">
        <f t="shared" si="10"/>
        <v>66.81</v>
      </c>
      <c r="CQ6" s="21">
        <f t="shared" si="10"/>
        <v>67.569999999999993</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98.11</v>
      </c>
      <c r="CY6" s="21">
        <f t="shared" ref="CY6:DG6" si="11">IF(CY7="",NA(),CY7)</f>
        <v>97.92</v>
      </c>
      <c r="CZ6" s="21">
        <f t="shared" si="11"/>
        <v>98.01</v>
      </c>
      <c r="DA6" s="21">
        <f t="shared" si="11"/>
        <v>98.1</v>
      </c>
      <c r="DB6" s="21">
        <f t="shared" si="11"/>
        <v>98.18</v>
      </c>
      <c r="DC6" s="21">
        <f t="shared" si="11"/>
        <v>94.01</v>
      </c>
      <c r="DD6" s="21">
        <f t="shared" si="11"/>
        <v>94.14</v>
      </c>
      <c r="DE6" s="21">
        <f t="shared" si="11"/>
        <v>94.02</v>
      </c>
      <c r="DF6" s="21">
        <f t="shared" si="11"/>
        <v>94.43</v>
      </c>
      <c r="DG6" s="21">
        <f t="shared" si="11"/>
        <v>94.27</v>
      </c>
      <c r="DH6" s="20" t="str">
        <f>IF(DH7="","",IF(DH7="-","【-】","【"&amp;SUBSTITUTE(TEXT(DH7,"#,##0.00"),"-","△")&amp;"】"))</f>
        <v>【94.19】</v>
      </c>
      <c r="DI6" s="21">
        <f>IF(DI7="",NA(),DI7)</f>
        <v>16.04</v>
      </c>
      <c r="DJ6" s="21">
        <f t="shared" ref="DJ6:DR6" si="12">IF(DJ7="",NA(),DJ7)</f>
        <v>19.829999999999998</v>
      </c>
      <c r="DK6" s="21">
        <f t="shared" si="12"/>
        <v>23.92</v>
      </c>
      <c r="DL6" s="21">
        <f t="shared" si="12"/>
        <v>27.85</v>
      </c>
      <c r="DM6" s="21">
        <f t="shared" si="12"/>
        <v>31.11</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1">
        <f t="shared" ref="DU6:EC6" si="13">IF(DU7="",NA(),DU7)</f>
        <v>3.4</v>
      </c>
      <c r="DV6" s="21">
        <f t="shared" si="13"/>
        <v>3.98</v>
      </c>
      <c r="DW6" s="21">
        <f t="shared" si="13"/>
        <v>5.46</v>
      </c>
      <c r="DX6" s="21">
        <f t="shared" si="13"/>
        <v>7.39</v>
      </c>
      <c r="DY6" s="21">
        <f t="shared" si="13"/>
        <v>0.93</v>
      </c>
      <c r="DZ6" s="21">
        <f t="shared" si="13"/>
        <v>1.04</v>
      </c>
      <c r="EA6" s="21">
        <f t="shared" si="13"/>
        <v>1.26</v>
      </c>
      <c r="EB6" s="21">
        <f t="shared" si="13"/>
        <v>1.64</v>
      </c>
      <c r="EC6" s="21">
        <f t="shared" si="13"/>
        <v>2.7</v>
      </c>
      <c r="ED6" s="20" t="str">
        <f>IF(ED7="","",IF(ED7="-","【-】","【"&amp;SUBSTITUTE(TEXT(ED7,"#,##0.00"),"-","△")&amp;"】"))</f>
        <v>【2.67】</v>
      </c>
      <c r="EE6" s="21">
        <f>IF(EE7="",NA(),EE7)</f>
        <v>0.14000000000000001</v>
      </c>
      <c r="EF6" s="21">
        <f t="shared" ref="EF6:EN6" si="14">IF(EF7="",NA(),EF7)</f>
        <v>0.13</v>
      </c>
      <c r="EG6" s="21">
        <f t="shared" si="14"/>
        <v>0.06</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280003</v>
      </c>
      <c r="D7" s="23">
        <v>46</v>
      </c>
      <c r="E7" s="23">
        <v>17</v>
      </c>
      <c r="F7" s="23">
        <v>3</v>
      </c>
      <c r="G7" s="23">
        <v>0</v>
      </c>
      <c r="H7" s="23" t="s">
        <v>96</v>
      </c>
      <c r="I7" s="23" t="s">
        <v>97</v>
      </c>
      <c r="J7" s="23" t="s">
        <v>98</v>
      </c>
      <c r="K7" s="23" t="s">
        <v>99</v>
      </c>
      <c r="L7" s="23" t="s">
        <v>100</v>
      </c>
      <c r="M7" s="23" t="s">
        <v>101</v>
      </c>
      <c r="N7" s="24" t="s">
        <v>102</v>
      </c>
      <c r="O7" s="24">
        <v>76.349999999999994</v>
      </c>
      <c r="P7" s="24">
        <v>43.06</v>
      </c>
      <c r="Q7" s="24">
        <v>103.56</v>
      </c>
      <c r="R7" s="24">
        <v>0</v>
      </c>
      <c r="S7" s="24">
        <v>5393607</v>
      </c>
      <c r="T7" s="24">
        <v>8400.82</v>
      </c>
      <c r="U7" s="24">
        <v>642.03</v>
      </c>
      <c r="V7" s="24">
        <v>1913800</v>
      </c>
      <c r="W7" s="24">
        <v>369</v>
      </c>
      <c r="X7" s="24">
        <v>5186.45</v>
      </c>
      <c r="Y7" s="24">
        <v>99.99</v>
      </c>
      <c r="Z7" s="24">
        <v>99.41</v>
      </c>
      <c r="AA7" s="24">
        <v>99.67</v>
      </c>
      <c r="AB7" s="24">
        <v>99.7</v>
      </c>
      <c r="AC7" s="24">
        <v>98.39</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81.11</v>
      </c>
      <c r="AV7" s="24">
        <v>77.459999999999994</v>
      </c>
      <c r="AW7" s="24">
        <v>79.75</v>
      </c>
      <c r="AX7" s="24">
        <v>89.59</v>
      </c>
      <c r="AY7" s="24">
        <v>85.79</v>
      </c>
      <c r="AZ7" s="24">
        <v>101.14</v>
      </c>
      <c r="BA7" s="24">
        <v>104.74</v>
      </c>
      <c r="BB7" s="24">
        <v>104.74</v>
      </c>
      <c r="BC7" s="24">
        <v>104.66</v>
      </c>
      <c r="BD7" s="24">
        <v>103.57</v>
      </c>
      <c r="BE7" s="24">
        <v>103.38</v>
      </c>
      <c r="BF7" s="24">
        <v>611.36</v>
      </c>
      <c r="BG7" s="24">
        <v>568.29999999999995</v>
      </c>
      <c r="BH7" s="24">
        <v>516.79999999999995</v>
      </c>
      <c r="BI7" s="24">
        <v>524.61</v>
      </c>
      <c r="BJ7" s="24">
        <v>514.36</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37.99</v>
      </c>
      <c r="CC7" s="24">
        <v>39.15</v>
      </c>
      <c r="CD7" s="24">
        <v>45.59</v>
      </c>
      <c r="CE7" s="24">
        <v>44.36</v>
      </c>
      <c r="CF7" s="24">
        <v>46</v>
      </c>
      <c r="CG7" s="24">
        <v>50.67</v>
      </c>
      <c r="CH7" s="24">
        <v>48.7</v>
      </c>
      <c r="CI7" s="24">
        <v>52.53</v>
      </c>
      <c r="CJ7" s="24">
        <v>52.75</v>
      </c>
      <c r="CK7" s="24">
        <v>52.89</v>
      </c>
      <c r="CL7" s="24">
        <v>53.07</v>
      </c>
      <c r="CM7" s="24">
        <v>67.400000000000006</v>
      </c>
      <c r="CN7" s="24">
        <v>65.56</v>
      </c>
      <c r="CO7" s="24">
        <v>64.58</v>
      </c>
      <c r="CP7" s="24">
        <v>66.81</v>
      </c>
      <c r="CQ7" s="24">
        <v>67.569999999999993</v>
      </c>
      <c r="CR7" s="24">
        <v>68.2</v>
      </c>
      <c r="CS7" s="24">
        <v>68.05</v>
      </c>
      <c r="CT7" s="24">
        <v>67.099999999999994</v>
      </c>
      <c r="CU7" s="24">
        <v>71.900000000000006</v>
      </c>
      <c r="CV7" s="24">
        <v>68.599999999999994</v>
      </c>
      <c r="CW7" s="24">
        <v>68.61</v>
      </c>
      <c r="CX7" s="24">
        <v>98.11</v>
      </c>
      <c r="CY7" s="24">
        <v>97.92</v>
      </c>
      <c r="CZ7" s="24">
        <v>98.01</v>
      </c>
      <c r="DA7" s="24">
        <v>98.1</v>
      </c>
      <c r="DB7" s="24">
        <v>98.18</v>
      </c>
      <c r="DC7" s="24">
        <v>94.01</v>
      </c>
      <c r="DD7" s="24">
        <v>94.14</v>
      </c>
      <c r="DE7" s="24">
        <v>94.02</v>
      </c>
      <c r="DF7" s="24">
        <v>94.43</v>
      </c>
      <c r="DG7" s="24">
        <v>94.27</v>
      </c>
      <c r="DH7" s="24">
        <v>94.19</v>
      </c>
      <c r="DI7" s="24">
        <v>16.04</v>
      </c>
      <c r="DJ7" s="24">
        <v>19.829999999999998</v>
      </c>
      <c r="DK7" s="24">
        <v>23.92</v>
      </c>
      <c r="DL7" s="24">
        <v>27.85</v>
      </c>
      <c r="DM7" s="24">
        <v>31.11</v>
      </c>
      <c r="DN7" s="24">
        <v>31.96</v>
      </c>
      <c r="DO7" s="24">
        <v>34.17</v>
      </c>
      <c r="DP7" s="24">
        <v>36.770000000000003</v>
      </c>
      <c r="DQ7" s="24">
        <v>41.04</v>
      </c>
      <c r="DR7" s="24">
        <v>41.27</v>
      </c>
      <c r="DS7" s="24">
        <v>41.08</v>
      </c>
      <c r="DT7" s="24">
        <v>0</v>
      </c>
      <c r="DU7" s="24">
        <v>3.4</v>
      </c>
      <c r="DV7" s="24">
        <v>3.98</v>
      </c>
      <c r="DW7" s="24">
        <v>5.46</v>
      </c>
      <c r="DX7" s="24">
        <v>7.39</v>
      </c>
      <c r="DY7" s="24">
        <v>0.93</v>
      </c>
      <c r="DZ7" s="24">
        <v>1.04</v>
      </c>
      <c r="EA7" s="24">
        <v>1.26</v>
      </c>
      <c r="EB7" s="24">
        <v>1.64</v>
      </c>
      <c r="EC7" s="24">
        <v>2.7</v>
      </c>
      <c r="ED7" s="24">
        <v>2.67</v>
      </c>
      <c r="EE7" s="24">
        <v>0.14000000000000001</v>
      </c>
      <c r="EF7" s="24">
        <v>0.13</v>
      </c>
      <c r="EG7" s="24">
        <v>0.06</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4BBF3CA-0B95-4CD0-B5D0-B165009F5A55}"/>
</file>

<file path=customXml/itemProps2.xml><?xml version="1.0" encoding="utf-8"?>
<ds:datastoreItem xmlns:ds="http://schemas.openxmlformats.org/officeDocument/2006/customXml" ds:itemID="{A4285F11-F553-4619-AD1F-2C57F2D5A25C}"/>
</file>

<file path=customXml/itemProps3.xml><?xml version="1.0" encoding="utf-8"?>
<ds:datastoreItem xmlns:ds="http://schemas.openxmlformats.org/officeDocument/2006/customXml" ds:itemID="{0B954A1B-AC08-4362-A32E-3E065143EFC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2025-12-23T06:07:19Z</dcterms:created>
  <dcterms:modified xsi:type="dcterms:W3CDTF">2026-01-23T07:24:31Z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