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4" documentId="13_ncr:1_{0A218F16-2863-4627-AD3E-A50874EE3631}" xr6:coauthVersionLast="47" xr6:coauthVersionMax="47" xr10:uidLastSave="{661F024B-9307-4021-8092-DF9A8C9F045B}"/>
  <workbookProtection workbookAlgorithmName="SHA-512" workbookHashValue="P4wBtbFlHowCUQA5W01U2KCU2Nv4cBG8AIme27WQfFDGsz9rySUmpZ9iG4HpO3CcdtGPaF8UxgE0jRAxuQAMxA==" workbookSaltValue="N5a2Yz8v6ClRUv4Kf9dJ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IM80" i="4" s="1"/>
  <c r="EV7" i="5"/>
  <c r="HX80" i="4" s="1"/>
  <c r="EU7" i="5"/>
  <c r="ET7" i="5"/>
  <c r="ES7" i="5"/>
  <c r="ER7" i="5"/>
  <c r="EQ7" i="5"/>
  <c r="EP7" i="5"/>
  <c r="EO7" i="5"/>
  <c r="EM7" i="5"/>
  <c r="EL7" i="5"/>
  <c r="EK7" i="5"/>
  <c r="EJ7" i="5"/>
  <c r="DV80" i="4" s="1"/>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KU55" i="4" s="1"/>
  <c r="DH7" i="5"/>
  <c r="DF7" i="5"/>
  <c r="DE7" i="5"/>
  <c r="DD7" i="5"/>
  <c r="HV56" i="4" s="1"/>
  <c r="DC7" i="5"/>
  <c r="DB7" i="5"/>
  <c r="DA7" i="5"/>
  <c r="IZ55" i="4" s="1"/>
  <c r="CZ7" i="5"/>
  <c r="CY7" i="5"/>
  <c r="CX7" i="5"/>
  <c r="CW7" i="5"/>
  <c r="GR55" i="4" s="1"/>
  <c r="CU7" i="5"/>
  <c r="CT7" i="5"/>
  <c r="CS7" i="5"/>
  <c r="CR7" i="5"/>
  <c r="DS56" i="4" s="1"/>
  <c r="CQ7" i="5"/>
  <c r="CP7" i="5"/>
  <c r="CO7" i="5"/>
  <c r="EW55" i="4" s="1"/>
  <c r="CN7" i="5"/>
  <c r="EH55" i="4" s="1"/>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IK34" i="4" s="1"/>
  <c r="BL7" i="5"/>
  <c r="HV34" i="4" s="1"/>
  <c r="BK7" i="5"/>
  <c r="BJ7" i="5"/>
  <c r="BI7" i="5"/>
  <c r="IZ33" i="4" s="1"/>
  <c r="BH7" i="5"/>
  <c r="BG7" i="5"/>
  <c r="BF7" i="5"/>
  <c r="BE7" i="5"/>
  <c r="GR33" i="4" s="1"/>
  <c r="BC7" i="5"/>
  <c r="BB7" i="5"/>
  <c r="BA7" i="5"/>
  <c r="AZ7" i="5"/>
  <c r="DS34" i="4" s="1"/>
  <c r="AY7" i="5"/>
  <c r="AX7" i="5"/>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HI80" i="4"/>
  <c r="GT80" i="4"/>
  <c r="FO80" i="4"/>
  <c r="EZ80" i="4"/>
  <c r="EK80" i="4"/>
  <c r="DG80" i="4"/>
  <c r="AT80" i="4"/>
  <c r="AE80" i="4"/>
  <c r="MO79" i="4"/>
  <c r="LZ79" i="4"/>
  <c r="KG79" i="4"/>
  <c r="JB79" i="4"/>
  <c r="IM79" i="4"/>
  <c r="HX79" i="4"/>
  <c r="HI79" i="4"/>
  <c r="GT79" i="4"/>
  <c r="FO79" i="4"/>
  <c r="DV79" i="4"/>
  <c r="DG79" i="4"/>
  <c r="BI79" i="4"/>
  <c r="AT79" i="4"/>
  <c r="AE79" i="4"/>
  <c r="MN56" i="4"/>
  <c r="LY56" i="4"/>
  <c r="LJ56" i="4"/>
  <c r="KF56" i="4"/>
  <c r="IZ56" i="4"/>
  <c r="IK56" i="4"/>
  <c r="HG56" i="4"/>
  <c r="GR56" i="4"/>
  <c r="FL56" i="4"/>
  <c r="EW56" i="4"/>
  <c r="EH56" i="4"/>
  <c r="DD56" i="4"/>
  <c r="BI56" i="4"/>
  <c r="AT56" i="4"/>
  <c r="AE56" i="4"/>
  <c r="MN55" i="4"/>
  <c r="LY55" i="4"/>
  <c r="KF55" i="4"/>
  <c r="IK55" i="4"/>
  <c r="HV55" i="4"/>
  <c r="HG55" i="4"/>
  <c r="FL55" i="4"/>
  <c r="DS55" i="4"/>
  <c r="DD55" i="4"/>
  <c r="BX55" i="4"/>
  <c r="BI55" i="4"/>
  <c r="AT55" i="4"/>
  <c r="AE55" i="4"/>
  <c r="P55" i="4"/>
  <c r="MN34" i="4"/>
  <c r="LY34" i="4"/>
  <c r="LJ34" i="4"/>
  <c r="KU34" i="4"/>
  <c r="KF34" i="4"/>
  <c r="IZ34" i="4"/>
  <c r="HG34" i="4"/>
  <c r="GR34" i="4"/>
  <c r="FL34" i="4"/>
  <c r="EW34" i="4"/>
  <c r="EH34" i="4"/>
  <c r="DD34" i="4"/>
  <c r="AT34" i="4"/>
  <c r="AE34" i="4"/>
  <c r="MN33" i="4"/>
  <c r="LY33" i="4"/>
  <c r="LJ33" i="4"/>
  <c r="KF33" i="4"/>
  <c r="IK33" i="4"/>
  <c r="HV33" i="4"/>
  <c r="HG33" i="4"/>
  <c r="FL33" i="4"/>
  <c r="EH33" i="4"/>
  <c r="DS33" i="4"/>
  <c r="DD33" i="4"/>
  <c r="BI33" i="4"/>
  <c r="AT33" i="4"/>
  <c r="AE33" i="4"/>
  <c r="LP12" i="4"/>
  <c r="ID12" i="4"/>
  <c r="CN12" i="4"/>
  <c r="AU12" i="4"/>
  <c r="LP10" i="4"/>
  <c r="JW10" i="4"/>
  <c r="EG10" i="4"/>
  <c r="CN10" i="4"/>
  <c r="JW8" i="4"/>
  <c r="ID8" i="4"/>
  <c r="EG8" i="4"/>
  <c r="AU8" i="4"/>
  <c r="B8" i="4"/>
  <c r="B6" i="4"/>
  <c r="FL54" i="4" l="1"/>
  <c r="FL32" i="4"/>
  <c r="BX78" i="4"/>
  <c r="BX54" i="4"/>
  <c r="BX32" i="4"/>
  <c r="MO78" i="4"/>
  <c r="MN54" i="4"/>
  <c r="MN32" i="4"/>
  <c r="JB78" i="4"/>
  <c r="IZ54" i="4"/>
  <c r="IZ32" i="4"/>
  <c r="FO78"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DG78" i="4"/>
  <c r="P78" i="4"/>
  <c r="P54" i="4"/>
  <c r="P32" i="4"/>
  <c r="KG78" i="4"/>
  <c r="KF54" i="4"/>
  <c r="KF32" i="4"/>
  <c r="GT78" i="4"/>
  <c r="GR54" i="4"/>
  <c r="GR32" i="4"/>
  <c r="DD54" i="4"/>
  <c r="DD32" i="4"/>
</calcChain>
</file>

<file path=xl/sharedStrings.xml><?xml version="1.0" encoding="utf-8"?>
<sst xmlns="http://schemas.openxmlformats.org/spreadsheetml/2006/main" count="347" uniqueCount="190">
  <si>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</si>
  <si>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</si>
  <si>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</si>
  <si>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</si>
  <si>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</si>
  <si>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</si>
  <si>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</si>
  <si>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</si>
  <si>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</si>
  <si>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</si>
  <si>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</si>
  <si>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</si>
  <si>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</si>
  <si>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</si>
  <si>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</si>
  <si>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</si>
  <si>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</si>
  <si>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</si>
  <si>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</si>
  <si>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</si>
  <si>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</si>
  <si>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</si>
  <si>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</si>
  <si>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</si>
  <si>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</si>
  <si>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</si>
  <si>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</si>
  <si>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</si>
  <si>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</si>
  <si>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</si>
  <si>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</si>
  <si>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</si>
  <si>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</si>
  <si>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</si>
  <si>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</si>
  <si>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</si>
  <si>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</si>
  <si>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</si>
  <si>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</si>
  <si>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</si>
  <si>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</si>
  <si>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</si>
  <si>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</si>
  <si>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</si>
  <si>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</si>
  <si>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</si>
  <si>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</si>
  <si>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</si>
  <si>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</si>
  <si>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</si>
  <si>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</si>
  <si>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</si>
  <si>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</si>
  <si>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</si>
  <si>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</si>
  <si>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</si>
  <si>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</si>
  <si>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</si>
  <si>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</si>
  <si>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</si>
  <si>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</si>
  <si>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</si>
  <si>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</si>
  <si>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</si>
  <si>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</si>
  <si>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</si>
  <si>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</si>
  <si>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</si>
  <si>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</si>
  <si>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</si>
  <si>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</si>
  <si>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</si>
  <si>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</si>
  <si>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</si>
  <si>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</si>
  <si>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</si>
  <si>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</si>
  <si>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</si>
  <si>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</si>
  <si>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</si>
  <si>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</si>
  <si>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</si>
  <si>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</si>
  <si>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</si>
  <si>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</si>
  <si>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</si>
  <si>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</si>
  <si>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</si>
  <si>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</si>
  <si>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</si>
  <si>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</si>
  <si>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</si>
  <si>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</si>
  <si>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</si>
  <si>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</si>
  <si>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</si>
  <si>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</si>
  <si>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</si>
  <si>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</si>
  <si>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</si>
  <si>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</si>
  <si>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</si>
  <si>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</si>
  <si>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</si>
  <si>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</si>
  <si>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</si>
  <si>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</si>
  <si>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</si>
  <si>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</si>
  <si>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</si>
  <si>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</si>
  <si>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</si>
  <si>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</si>
  <si>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</si>
  <si>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</si>
  <si>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</si>
  <si>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</si>
  <si>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</si>
  <si>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</si>
  <si>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</si>
  <si>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</si>
  <si>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</si>
  <si>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</si>
  <si>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</si>
  <si>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</si>
  <si>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</si>
  <si>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</si>
  <si>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</si>
  <si>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</si>
  <si>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</si>
  <si>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</si>
  <si>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</si>
  <si>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</si>
  <si>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</si>
  <si>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</si>
  <si>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</si>
  <si>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</si>
  <si>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</si>
  <si>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</si>
  <si>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</si>
  <si>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</si>
  <si>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</si>
  <si>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</si>
  <si>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</si>
  <si>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</si>
  <si>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</si>
  <si>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</si>
  <si>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</si>
  <si>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</si>
  <si>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</si>
  <si>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</si>
  <si>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</si>
  <si>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</si>
  <si>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</si>
  <si>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</si>
  <si>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</si>
  <si>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</si>
  <si>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</si>
  <si>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</si>
  <si>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</si>
  <si>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</si>
  <si>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</si>
  <si>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</si>
  <si>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t>
    <phoneticPr fontId="5"/>
  </si>
  <si>
    <t>当該値(N-1)</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</si>
  <si>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</si>
  <si>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</si>
  <si>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</si>
  <si>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</si>
  <si>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</si>
  <si>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兵庫県</t>
  </si>
  <si>
    <t>ひょうごこころの医療センター</t>
  </si>
  <si>
    <t>条例全部</t>
  </si>
  <si>
    <t>病院事業</t>
  </si>
  <si>
    <t>精神科病院</t>
  </si>
  <si>
    <t>精神病院</t>
  </si>
  <si>
    <t>自治体職員</t>
  </si>
  <si>
    <t>直営</t>
  </si>
  <si>
    <t>臨 災</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</si>
  <si>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</si>
  <si>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</si>
  <si>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</si>
  <si>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</si>
  <si>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</si>
  <si>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</si>
  <si>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</si>
  <si>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昭和12年開設以来、兵庫県唯一の公的精神科単科病院として、その時代に求められた役割を担い、県民の負托に応えてきた。
　精神科医療は時代とともに変化し、ストレスに関連した精神的不調、うつ病を中心とする気分障害、摂食の困難、アルコールや薬物、インターネットへの依存症、発達障害や認知症など治療対象が広がり、それぞれの分野での専門的な治療を行っている。また、24時間365日の救急医療体制を整え、子どもから高齢者までだれもが安心できる医療を提供しています。
　また、精神科治療も入院中心から地域での暮らしの中での治療へと変化していることに伴い、近隣地域の医療機関や福祉サービス機関等との連携強化に努めている。</t>
    <phoneticPr fontId="5"/>
  </si>
  <si>
    <t>　入院収益は、救急患者数の増加に加え、各病棟の特性(急性期、慢性期、アルコール、児童思春期)に応じた受入れに積極的に取り組み、入院患者が全般的に増加したことから、前年度から173百万円増の1,838百万円となった。外来収益は、患者数とともに前年度並となったが、経常収益は、コロナ関連補助金(その他収益)の皆減が影響し、前年度から19百万円増の4,241百万円となった。
　経常費用は、主に給与費の増加により、前年度から190百万円増加し、4,592百万円となった。
　その結果、経常損益は、前年度から172百万円悪し、351百万円の赤字となった。</t>
    <phoneticPr fontId="5"/>
  </si>
  <si>
    <t>　器械備品の減価償却率は、類似病院と比較すると若干低いが、器械備品の更新は一定進んでいると解される。一方で有形固定資産減価償却率は、類似病院と比較すると高くなっている。
　以上から、類似病院と比較し、建物及び設備機器の老朽化が懸念される。今後も、大規模な投資（建物、設備）が少ない中、計画的な小規模修繕等にて更新を行っていく必要がある。</t>
    <rPh sb="23" eb="25">
      <t>ジャッカン</t>
    </rPh>
    <phoneticPr fontId="5"/>
  </si>
  <si>
    <t>　当院は、兵庫県唯一の公的精神科病院として、その時代に対応した精神科医療を担ってきた。新型コロナ感染症が、令和５年５月に第5類に移行し、有事の診療体制から通常診療の体制に切替えを行ってきたが、それ以前の状況に急回復はせず、救急患者数は増えたものの、医業収益は大幅改善しなかった。また、空床補償の皆減や人件費の高騰等により、経常損益は悪化した。
　大規模投資が期待できない中、医業収益の増加、老朽化した建物･設備及び器機のこまめな点検、計画的な改修等による費用抑制等を意識し、病院経営の健全化に努めているところである。
　引き続き、持続的な経営基盤の確立に向け、今年度に開催した県立病院経営対策委員会における対策等を踏まえながら、さらなる患者獲得を図るなど、収支改善に取り組む。</t>
    <rPh sb="111" eb="113">
      <t>キュウキュウ</t>
    </rPh>
    <rPh sb="113" eb="116">
      <t>カンジャスウ</t>
    </rPh>
    <rPh sb="117" eb="118">
      <t>フ</t>
    </rPh>
    <rPh sb="147" eb="148">
      <t>ミナ</t>
    </rPh>
    <rPh sb="148" eb="149">
      <t>ゲン</t>
    </rPh>
    <rPh sb="150" eb="153">
      <t>ジンケンヒ</t>
    </rPh>
    <rPh sb="154" eb="156">
      <t>コウトウ</t>
    </rPh>
    <rPh sb="156" eb="157">
      <t>トウ</t>
    </rPh>
    <rPh sb="161" eb="163">
      <t>ケイジョウ</t>
    </rPh>
    <rPh sb="163" eb="165">
      <t>ソンエキ</t>
    </rPh>
    <rPh sb="166" eb="168">
      <t>アッカ</t>
    </rPh>
    <rPh sb="187" eb="189">
      <t>イギョウ</t>
    </rPh>
    <rPh sb="189" eb="191">
      <t>シュウエキ</t>
    </rPh>
    <rPh sb="192" eb="194">
      <t>ゾウカ</t>
    </rPh>
    <rPh sb="280" eb="283">
      <t>コンネンド</t>
    </rPh>
    <rPh sb="284" eb="286">
      <t>カイサイ</t>
    </rPh>
    <rPh sb="303" eb="305">
      <t>タイサク</t>
    </rPh>
    <rPh sb="305" eb="30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</si>
</sst>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23.9</c:v>
                </c:pt>
                <c:pt idx="1">
                  <c:v>25.4</c:v>
                </c:pt>
                <c:pt idx="2">
                  <c:v>32.799999999999997</c:v>
                </c:pt>
                <c:pt idx="3">
                  <c:v>36</c:v>
                </c:pt>
                <c:pt idx="4">
                  <c:v>38.700000000000003</c:v>
                </c:pt>
              </c:numCache>
            </c:numRef>
          </c:val>
          <c:extLst>
            <c:ext xmlns:c16="http://schemas.microsoft.com/office/drawing/2014/chart" uri="{C3380CC4-5D6E-409C-BE32-E72D297353CC}">
              <c16:uniqueId val="{00000000-CCA1-48BB-A8E5-2A7290D7FB0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CCA1-48BB-A8E5-2A7290D7FB0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6910</c:v>
                </c:pt>
                <c:pt idx="1">
                  <c:v>6565</c:v>
                </c:pt>
                <c:pt idx="2">
                  <c:v>6917</c:v>
                </c:pt>
                <c:pt idx="3">
                  <c:v>7271</c:v>
                </c:pt>
                <c:pt idx="4">
                  <c:v>7213</c:v>
                </c:pt>
              </c:numCache>
            </c:numRef>
          </c:val>
          <c:extLst>
            <c:ext xmlns:c16="http://schemas.microsoft.com/office/drawing/2014/chart" uri="{C3380CC4-5D6E-409C-BE32-E72D297353CC}">
              <c16:uniqueId val="{00000000-9F11-4488-9D0D-BFD74208AE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F11-4488-9D0D-BFD74208AE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23499</c:v>
                </c:pt>
                <c:pt idx="1">
                  <c:v>25256</c:v>
                </c:pt>
                <c:pt idx="2">
                  <c:v>27861</c:v>
                </c:pt>
                <c:pt idx="3">
                  <c:v>27317</c:v>
                </c:pt>
                <c:pt idx="4">
                  <c:v>28142</c:v>
                </c:pt>
              </c:numCache>
            </c:numRef>
          </c:val>
          <c:extLst>
            <c:ext xmlns:c16="http://schemas.microsoft.com/office/drawing/2014/chart" uri="{C3380CC4-5D6E-409C-BE32-E72D297353CC}">
              <c16:uniqueId val="{00000000-A4D1-4383-AEFD-D9708F6799C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A4D1-4383-AEFD-D9708F6799C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752.7</c:v>
                </c:pt>
                <c:pt idx="1">
                  <c:v>708.3</c:v>
                </c:pt>
                <c:pt idx="2">
                  <c:v>566.20000000000005</c:v>
                </c:pt>
                <c:pt idx="3">
                  <c:v>537.70000000000005</c:v>
                </c:pt>
                <c:pt idx="4">
                  <c:v>511.1</c:v>
                </c:pt>
              </c:numCache>
            </c:numRef>
          </c:val>
          <c:extLst>
            <c:ext xmlns:c16="http://schemas.microsoft.com/office/drawing/2014/chart" uri="{C3380CC4-5D6E-409C-BE32-E72D297353CC}">
              <c16:uniqueId val="{00000000-E525-464F-82F3-F75AF9430A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E525-464F-82F3-F75AF9430A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33.700000000000003</c:v>
                </c:pt>
                <c:pt idx="1">
                  <c:v>35.799999999999997</c:v>
                </c:pt>
                <c:pt idx="2">
                  <c:v>45.5</c:v>
                </c:pt>
                <c:pt idx="3">
                  <c:v>48.2</c:v>
                </c:pt>
                <c:pt idx="4">
                  <c:v>49.9</c:v>
                </c:pt>
              </c:numCache>
            </c:numRef>
          </c:val>
          <c:extLst>
            <c:ext xmlns:c16="http://schemas.microsoft.com/office/drawing/2014/chart" uri="{C3380CC4-5D6E-409C-BE32-E72D297353CC}">
              <c16:uniqueId val="{00000000-37E3-4DB2-AF1A-B81F0A8701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37E3-4DB2-AF1A-B81F0A8701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42.7</c:v>
                </c:pt>
                <c:pt idx="1">
                  <c:v>44.4</c:v>
                </c:pt>
                <c:pt idx="2">
                  <c:v>53.8</c:v>
                </c:pt>
                <c:pt idx="3">
                  <c:v>56.5</c:v>
                </c:pt>
                <c:pt idx="4">
                  <c:v>58.4</c:v>
                </c:pt>
              </c:numCache>
            </c:numRef>
          </c:val>
          <c:extLst>
            <c:ext xmlns:c16="http://schemas.microsoft.com/office/drawing/2014/chart" uri="{C3380CC4-5D6E-409C-BE32-E72D297353CC}">
              <c16:uniqueId val="{00000000-5EC5-42C8-B611-8BE256FD0C0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5EC5-42C8-B611-8BE256FD0C0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93.8</c:v>
                </c:pt>
                <c:pt idx="1">
                  <c:v>94.2</c:v>
                </c:pt>
                <c:pt idx="2">
                  <c:v>103.9</c:v>
                </c:pt>
                <c:pt idx="3">
                  <c:v>95.9</c:v>
                </c:pt>
                <c:pt idx="4">
                  <c:v>92.3</c:v>
                </c:pt>
              </c:numCache>
            </c:numRef>
          </c:val>
          <c:extLst>
            <c:ext xmlns:c16="http://schemas.microsoft.com/office/drawing/2014/chart" uri="{C3380CC4-5D6E-409C-BE32-E72D297353CC}">
              <c16:uniqueId val="{00000000-8191-4F27-AB70-95943E031A6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8191-4F27-AB70-95943E031A6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52.8</c:v>
                </c:pt>
                <c:pt idx="1">
                  <c:v>56.2</c:v>
                </c:pt>
                <c:pt idx="2">
                  <c:v>59.5</c:v>
                </c:pt>
                <c:pt idx="3">
                  <c:v>62.1</c:v>
                </c:pt>
                <c:pt idx="4">
                  <c:v>64.5</c:v>
                </c:pt>
              </c:numCache>
            </c:numRef>
          </c:val>
          <c:extLst>
            <c:ext xmlns:c16="http://schemas.microsoft.com/office/drawing/2014/chart" uri="{C3380CC4-5D6E-409C-BE32-E72D297353CC}">
              <c16:uniqueId val="{00000000-1AF6-449C-83FB-2AFE9E48DE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AF6-449C-83FB-2AFE9E48DE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40.6</c:v>
                </c:pt>
                <c:pt idx="1">
                  <c:v>49.5</c:v>
                </c:pt>
                <c:pt idx="2">
                  <c:v>60.4</c:v>
                </c:pt>
                <c:pt idx="3">
                  <c:v>67.8</c:v>
                </c:pt>
                <c:pt idx="4">
                  <c:v>75.3</c:v>
                </c:pt>
              </c:numCache>
            </c:numRef>
          </c:val>
          <c:extLst>
            <c:ext xmlns:c16="http://schemas.microsoft.com/office/drawing/2014/chart" uri="{C3380CC4-5D6E-409C-BE32-E72D297353CC}">
              <c16:uniqueId val="{00000000-325F-46C5-B9C4-B69114BC5BC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325F-46C5-B9C4-B69114BC5BC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22812421</c:v>
                </c:pt>
                <c:pt idx="1">
                  <c:v>22907858</c:v>
                </c:pt>
                <c:pt idx="2">
                  <c:v>23766355</c:v>
                </c:pt>
                <c:pt idx="3">
                  <c:v>23790348</c:v>
                </c:pt>
                <c:pt idx="4">
                  <c:v>23861470</c:v>
                </c:pt>
              </c:numCache>
            </c:numRef>
          </c:val>
          <c:extLst>
            <c:ext xmlns:c16="http://schemas.microsoft.com/office/drawing/2014/chart" uri="{C3380CC4-5D6E-409C-BE32-E72D297353CC}">
              <c16:uniqueId val="{00000000-AD6D-4C59-8D97-5F803138BF8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AD6D-4C59-8D97-5F803138BF8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8.1999999999999993</c:v>
                </c:pt>
                <c:pt idx="1">
                  <c:v>8</c:v>
                </c:pt>
                <c:pt idx="2">
                  <c:v>7.6</c:v>
                </c:pt>
                <c:pt idx="3">
                  <c:v>6.8</c:v>
                </c:pt>
                <c:pt idx="4">
                  <c:v>6.7</c:v>
                </c:pt>
              </c:numCache>
            </c:numRef>
          </c:val>
          <c:extLst>
            <c:ext xmlns:c16="http://schemas.microsoft.com/office/drawing/2014/chart" uri="{C3380CC4-5D6E-409C-BE32-E72D297353CC}">
              <c16:uniqueId val="{00000000-C7BA-4F43-8063-790A0CA466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7BA-4F43-8063-790A0CA466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179.3</c:v>
                </c:pt>
                <c:pt idx="1">
                  <c:v>160.69999999999999</c:v>
                </c:pt>
                <c:pt idx="2">
                  <c:v>132.5</c:v>
                </c:pt>
                <c:pt idx="3">
                  <c:v>122.9</c:v>
                </c:pt>
                <c:pt idx="4">
                  <c:v>121.4</c:v>
                </c:pt>
              </c:numCache>
            </c:numRef>
          </c:val>
          <c:extLst>
            <c:ext xmlns:c16="http://schemas.microsoft.com/office/drawing/2014/chart" uri="{C3380CC4-5D6E-409C-BE32-E72D297353CC}">
              <c16:uniqueId val="{00000000-0301-4CAD-A211-E3A6530675B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0301-4CAD-A211-E3A6530675B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ひょうごこころの医療センター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462</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462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22805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93.8</v>
      </c>
      <c r="Q33" s="129"/>
      <c r="R33" s="129"/>
      <c r="S33" s="129"/>
      <c r="T33" s="129"/>
      <c r="U33" s="129"/>
      <c r="V33" s="129"/>
      <c r="W33" s="129"/>
      <c r="X33" s="129"/>
      <c r="Y33" s="129"/>
      <c r="Z33" s="129"/>
      <c r="AA33" s="129"/>
      <c r="AB33" s="129"/>
      <c r="AC33" s="129"/>
      <c r="AD33" s="130"/>
      <c r="AE33" s="128">
        <f>データ!AJ7</f>
        <v>94.2</v>
      </c>
      <c r="AF33" s="129"/>
      <c r="AG33" s="129"/>
      <c r="AH33" s="129"/>
      <c r="AI33" s="129"/>
      <c r="AJ33" s="129"/>
      <c r="AK33" s="129"/>
      <c r="AL33" s="129"/>
      <c r="AM33" s="129"/>
      <c r="AN33" s="129"/>
      <c r="AO33" s="129"/>
      <c r="AP33" s="129"/>
      <c r="AQ33" s="129"/>
      <c r="AR33" s="129"/>
      <c r="AS33" s="130"/>
      <c r="AT33" s="128">
        <f>データ!AK7</f>
        <v>103.9</v>
      </c>
      <c r="AU33" s="129"/>
      <c r="AV33" s="129"/>
      <c r="AW33" s="129"/>
      <c r="AX33" s="129"/>
      <c r="AY33" s="129"/>
      <c r="AZ33" s="129"/>
      <c r="BA33" s="129"/>
      <c r="BB33" s="129"/>
      <c r="BC33" s="129"/>
      <c r="BD33" s="129"/>
      <c r="BE33" s="129"/>
      <c r="BF33" s="129"/>
      <c r="BG33" s="129"/>
      <c r="BH33" s="130"/>
      <c r="BI33" s="128">
        <f>データ!AL7</f>
        <v>95.9</v>
      </c>
      <c r="BJ33" s="129"/>
      <c r="BK33" s="129"/>
      <c r="BL33" s="129"/>
      <c r="BM33" s="129"/>
      <c r="BN33" s="129"/>
      <c r="BO33" s="129"/>
      <c r="BP33" s="129"/>
      <c r="BQ33" s="129"/>
      <c r="BR33" s="129"/>
      <c r="BS33" s="129"/>
      <c r="BT33" s="129"/>
      <c r="BU33" s="129"/>
      <c r="BV33" s="129"/>
      <c r="BW33" s="130"/>
      <c r="BX33" s="128">
        <f>データ!AM7</f>
        <v>92.3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42.7</v>
      </c>
      <c r="DE33" s="129"/>
      <c r="DF33" s="129"/>
      <c r="DG33" s="129"/>
      <c r="DH33" s="129"/>
      <c r="DI33" s="129"/>
      <c r="DJ33" s="129"/>
      <c r="DK33" s="129"/>
      <c r="DL33" s="129"/>
      <c r="DM33" s="129"/>
      <c r="DN33" s="129"/>
      <c r="DO33" s="129"/>
      <c r="DP33" s="129"/>
      <c r="DQ33" s="129"/>
      <c r="DR33" s="130"/>
      <c r="DS33" s="128">
        <f>データ!AU7</f>
        <v>44.4</v>
      </c>
      <c r="DT33" s="129"/>
      <c r="DU33" s="129"/>
      <c r="DV33" s="129"/>
      <c r="DW33" s="129"/>
      <c r="DX33" s="129"/>
      <c r="DY33" s="129"/>
      <c r="DZ33" s="129"/>
      <c r="EA33" s="129"/>
      <c r="EB33" s="129"/>
      <c r="EC33" s="129"/>
      <c r="ED33" s="129"/>
      <c r="EE33" s="129"/>
      <c r="EF33" s="129"/>
      <c r="EG33" s="130"/>
      <c r="EH33" s="128">
        <f>データ!AV7</f>
        <v>53.8</v>
      </c>
      <c r="EI33" s="129"/>
      <c r="EJ33" s="129"/>
      <c r="EK33" s="129"/>
      <c r="EL33" s="129"/>
      <c r="EM33" s="129"/>
      <c r="EN33" s="129"/>
      <c r="EO33" s="129"/>
      <c r="EP33" s="129"/>
      <c r="EQ33" s="129"/>
      <c r="ER33" s="129"/>
      <c r="ES33" s="129"/>
      <c r="ET33" s="129"/>
      <c r="EU33" s="129"/>
      <c r="EV33" s="130"/>
      <c r="EW33" s="128">
        <f>データ!AW7</f>
        <v>56.5</v>
      </c>
      <c r="EX33" s="129"/>
      <c r="EY33" s="129"/>
      <c r="EZ33" s="129"/>
      <c r="FA33" s="129"/>
      <c r="FB33" s="129"/>
      <c r="FC33" s="129"/>
      <c r="FD33" s="129"/>
      <c r="FE33" s="129"/>
      <c r="FF33" s="129"/>
      <c r="FG33" s="129"/>
      <c r="FH33" s="129"/>
      <c r="FI33" s="129"/>
      <c r="FJ33" s="129"/>
      <c r="FK33" s="130"/>
      <c r="FL33" s="128">
        <f>データ!AX7</f>
        <v>58.4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33.700000000000003</v>
      </c>
      <c r="GS33" s="129"/>
      <c r="GT33" s="129"/>
      <c r="GU33" s="129"/>
      <c r="GV33" s="129"/>
      <c r="GW33" s="129"/>
      <c r="GX33" s="129"/>
      <c r="GY33" s="129"/>
      <c r="GZ33" s="129"/>
      <c r="HA33" s="129"/>
      <c r="HB33" s="129"/>
      <c r="HC33" s="129"/>
      <c r="HD33" s="129"/>
      <c r="HE33" s="129"/>
      <c r="HF33" s="130"/>
      <c r="HG33" s="128">
        <f>データ!BF7</f>
        <v>35.799999999999997</v>
      </c>
      <c r="HH33" s="129"/>
      <c r="HI33" s="129"/>
      <c r="HJ33" s="129"/>
      <c r="HK33" s="129"/>
      <c r="HL33" s="129"/>
      <c r="HM33" s="129"/>
      <c r="HN33" s="129"/>
      <c r="HO33" s="129"/>
      <c r="HP33" s="129"/>
      <c r="HQ33" s="129"/>
      <c r="HR33" s="129"/>
      <c r="HS33" s="129"/>
      <c r="HT33" s="129"/>
      <c r="HU33" s="130"/>
      <c r="HV33" s="128">
        <f>データ!BG7</f>
        <v>45.5</v>
      </c>
      <c r="HW33" s="129"/>
      <c r="HX33" s="129"/>
      <c r="HY33" s="129"/>
      <c r="HZ33" s="129"/>
      <c r="IA33" s="129"/>
      <c r="IB33" s="129"/>
      <c r="IC33" s="129"/>
      <c r="ID33" s="129"/>
      <c r="IE33" s="129"/>
      <c r="IF33" s="129"/>
      <c r="IG33" s="129"/>
      <c r="IH33" s="129"/>
      <c r="II33" s="129"/>
      <c r="IJ33" s="130"/>
      <c r="IK33" s="128">
        <f>データ!BH7</f>
        <v>48.2</v>
      </c>
      <c r="IL33" s="129"/>
      <c r="IM33" s="129"/>
      <c r="IN33" s="129"/>
      <c r="IO33" s="129"/>
      <c r="IP33" s="129"/>
      <c r="IQ33" s="129"/>
      <c r="IR33" s="129"/>
      <c r="IS33" s="129"/>
      <c r="IT33" s="129"/>
      <c r="IU33" s="129"/>
      <c r="IV33" s="129"/>
      <c r="IW33" s="129"/>
      <c r="IX33" s="129"/>
      <c r="IY33" s="130"/>
      <c r="IZ33" s="128">
        <f>データ!BI7</f>
        <v>49.9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23.9</v>
      </c>
      <c r="KG33" s="129"/>
      <c r="KH33" s="129"/>
      <c r="KI33" s="129"/>
      <c r="KJ33" s="129"/>
      <c r="KK33" s="129"/>
      <c r="KL33" s="129"/>
      <c r="KM33" s="129"/>
      <c r="KN33" s="129"/>
      <c r="KO33" s="129"/>
      <c r="KP33" s="129"/>
      <c r="KQ33" s="129"/>
      <c r="KR33" s="129"/>
      <c r="KS33" s="129"/>
      <c r="KT33" s="130"/>
      <c r="KU33" s="128">
        <f>データ!BQ7</f>
        <v>25.4</v>
      </c>
      <c r="KV33" s="129"/>
      <c r="KW33" s="129"/>
      <c r="KX33" s="129"/>
      <c r="KY33" s="129"/>
      <c r="KZ33" s="129"/>
      <c r="LA33" s="129"/>
      <c r="LB33" s="129"/>
      <c r="LC33" s="129"/>
      <c r="LD33" s="129"/>
      <c r="LE33" s="129"/>
      <c r="LF33" s="129"/>
      <c r="LG33" s="129"/>
      <c r="LH33" s="129"/>
      <c r="LI33" s="130"/>
      <c r="LJ33" s="128">
        <f>データ!BR7</f>
        <v>32.799999999999997</v>
      </c>
      <c r="LK33" s="129"/>
      <c r="LL33" s="129"/>
      <c r="LM33" s="129"/>
      <c r="LN33" s="129"/>
      <c r="LO33" s="129"/>
      <c r="LP33" s="129"/>
      <c r="LQ33" s="129"/>
      <c r="LR33" s="129"/>
      <c r="LS33" s="129"/>
      <c r="LT33" s="129"/>
      <c r="LU33" s="129"/>
      <c r="LV33" s="129"/>
      <c r="LW33" s="129"/>
      <c r="LX33" s="130"/>
      <c r="LY33" s="128">
        <f>データ!BS7</f>
        <v>36</v>
      </c>
      <c r="LZ33" s="129"/>
      <c r="MA33" s="129"/>
      <c r="MB33" s="129"/>
      <c r="MC33" s="129"/>
      <c r="MD33" s="129"/>
      <c r="ME33" s="129"/>
      <c r="MF33" s="129"/>
      <c r="MG33" s="129"/>
      <c r="MH33" s="129"/>
      <c r="MI33" s="129"/>
      <c r="MJ33" s="129"/>
      <c r="MK33" s="129"/>
      <c r="ML33" s="129"/>
      <c r="MM33" s="130"/>
      <c r="MN33" s="128">
        <f>データ!BT7</f>
        <v>38.700000000000003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23499</v>
      </c>
      <c r="Q55" s="138"/>
      <c r="R55" s="138"/>
      <c r="S55" s="138"/>
      <c r="T55" s="138"/>
      <c r="U55" s="138"/>
      <c r="V55" s="138"/>
      <c r="W55" s="138"/>
      <c r="X55" s="138"/>
      <c r="Y55" s="138"/>
      <c r="Z55" s="138"/>
      <c r="AA55" s="138"/>
      <c r="AB55" s="138"/>
      <c r="AC55" s="138"/>
      <c r="AD55" s="139"/>
      <c r="AE55" s="137">
        <f>データ!CB7</f>
        <v>25256</v>
      </c>
      <c r="AF55" s="138"/>
      <c r="AG55" s="138"/>
      <c r="AH55" s="138"/>
      <c r="AI55" s="138"/>
      <c r="AJ55" s="138"/>
      <c r="AK55" s="138"/>
      <c r="AL55" s="138"/>
      <c r="AM55" s="138"/>
      <c r="AN55" s="138"/>
      <c r="AO55" s="138"/>
      <c r="AP55" s="138"/>
      <c r="AQ55" s="138"/>
      <c r="AR55" s="138"/>
      <c r="AS55" s="139"/>
      <c r="AT55" s="137">
        <f>データ!CC7</f>
        <v>27861</v>
      </c>
      <c r="AU55" s="138"/>
      <c r="AV55" s="138"/>
      <c r="AW55" s="138"/>
      <c r="AX55" s="138"/>
      <c r="AY55" s="138"/>
      <c r="AZ55" s="138"/>
      <c r="BA55" s="138"/>
      <c r="BB55" s="138"/>
      <c r="BC55" s="138"/>
      <c r="BD55" s="138"/>
      <c r="BE55" s="138"/>
      <c r="BF55" s="138"/>
      <c r="BG55" s="138"/>
      <c r="BH55" s="139"/>
      <c r="BI55" s="137">
        <f>データ!CD7</f>
        <v>27317</v>
      </c>
      <c r="BJ55" s="138"/>
      <c r="BK55" s="138"/>
      <c r="BL55" s="138"/>
      <c r="BM55" s="138"/>
      <c r="BN55" s="138"/>
      <c r="BO55" s="138"/>
      <c r="BP55" s="138"/>
      <c r="BQ55" s="138"/>
      <c r="BR55" s="138"/>
      <c r="BS55" s="138"/>
      <c r="BT55" s="138"/>
      <c r="BU55" s="138"/>
      <c r="BV55" s="138"/>
      <c r="BW55" s="139"/>
      <c r="BX55" s="137">
        <f>データ!CE7</f>
        <v>28142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6910</v>
      </c>
      <c r="DE55" s="138"/>
      <c r="DF55" s="138"/>
      <c r="DG55" s="138"/>
      <c r="DH55" s="138"/>
      <c r="DI55" s="138"/>
      <c r="DJ55" s="138"/>
      <c r="DK55" s="138"/>
      <c r="DL55" s="138"/>
      <c r="DM55" s="138"/>
      <c r="DN55" s="138"/>
      <c r="DO55" s="138"/>
      <c r="DP55" s="138"/>
      <c r="DQ55" s="138"/>
      <c r="DR55" s="139"/>
      <c r="DS55" s="137">
        <f>データ!CM7</f>
        <v>6565</v>
      </c>
      <c r="DT55" s="138"/>
      <c r="DU55" s="138"/>
      <c r="DV55" s="138"/>
      <c r="DW55" s="138"/>
      <c r="DX55" s="138"/>
      <c r="DY55" s="138"/>
      <c r="DZ55" s="138"/>
      <c r="EA55" s="138"/>
      <c r="EB55" s="138"/>
      <c r="EC55" s="138"/>
      <c r="ED55" s="138"/>
      <c r="EE55" s="138"/>
      <c r="EF55" s="138"/>
      <c r="EG55" s="139"/>
      <c r="EH55" s="137">
        <f>データ!CN7</f>
        <v>6917</v>
      </c>
      <c r="EI55" s="138"/>
      <c r="EJ55" s="138"/>
      <c r="EK55" s="138"/>
      <c r="EL55" s="138"/>
      <c r="EM55" s="138"/>
      <c r="EN55" s="138"/>
      <c r="EO55" s="138"/>
      <c r="EP55" s="138"/>
      <c r="EQ55" s="138"/>
      <c r="ER55" s="138"/>
      <c r="ES55" s="138"/>
      <c r="ET55" s="138"/>
      <c r="EU55" s="138"/>
      <c r="EV55" s="139"/>
      <c r="EW55" s="137">
        <f>データ!CO7</f>
        <v>7271</v>
      </c>
      <c r="EX55" s="138"/>
      <c r="EY55" s="138"/>
      <c r="EZ55" s="138"/>
      <c r="FA55" s="138"/>
      <c r="FB55" s="138"/>
      <c r="FC55" s="138"/>
      <c r="FD55" s="138"/>
      <c r="FE55" s="138"/>
      <c r="FF55" s="138"/>
      <c r="FG55" s="138"/>
      <c r="FH55" s="138"/>
      <c r="FI55" s="138"/>
      <c r="FJ55" s="138"/>
      <c r="FK55" s="139"/>
      <c r="FL55" s="137">
        <f>データ!CP7</f>
        <v>7213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179.3</v>
      </c>
      <c r="GS55" s="129"/>
      <c r="GT55" s="129"/>
      <c r="GU55" s="129"/>
      <c r="GV55" s="129"/>
      <c r="GW55" s="129"/>
      <c r="GX55" s="129"/>
      <c r="GY55" s="129"/>
      <c r="GZ55" s="129"/>
      <c r="HA55" s="129"/>
      <c r="HB55" s="129"/>
      <c r="HC55" s="129"/>
      <c r="HD55" s="129"/>
      <c r="HE55" s="129"/>
      <c r="HF55" s="130"/>
      <c r="HG55" s="128">
        <f>データ!CX7</f>
        <v>160.69999999999999</v>
      </c>
      <c r="HH55" s="129"/>
      <c r="HI55" s="129"/>
      <c r="HJ55" s="129"/>
      <c r="HK55" s="129"/>
      <c r="HL55" s="129"/>
      <c r="HM55" s="129"/>
      <c r="HN55" s="129"/>
      <c r="HO55" s="129"/>
      <c r="HP55" s="129"/>
      <c r="HQ55" s="129"/>
      <c r="HR55" s="129"/>
      <c r="HS55" s="129"/>
      <c r="HT55" s="129"/>
      <c r="HU55" s="130"/>
      <c r="HV55" s="128">
        <f>データ!CY7</f>
        <v>132.5</v>
      </c>
      <c r="HW55" s="129"/>
      <c r="HX55" s="129"/>
      <c r="HY55" s="129"/>
      <c r="HZ55" s="129"/>
      <c r="IA55" s="129"/>
      <c r="IB55" s="129"/>
      <c r="IC55" s="129"/>
      <c r="ID55" s="129"/>
      <c r="IE55" s="129"/>
      <c r="IF55" s="129"/>
      <c r="IG55" s="129"/>
      <c r="IH55" s="129"/>
      <c r="II55" s="129"/>
      <c r="IJ55" s="130"/>
      <c r="IK55" s="128">
        <f>データ!CZ7</f>
        <v>122.9</v>
      </c>
      <c r="IL55" s="129"/>
      <c r="IM55" s="129"/>
      <c r="IN55" s="129"/>
      <c r="IO55" s="129"/>
      <c r="IP55" s="129"/>
      <c r="IQ55" s="129"/>
      <c r="IR55" s="129"/>
      <c r="IS55" s="129"/>
      <c r="IT55" s="129"/>
      <c r="IU55" s="129"/>
      <c r="IV55" s="129"/>
      <c r="IW55" s="129"/>
      <c r="IX55" s="129"/>
      <c r="IY55" s="130"/>
      <c r="IZ55" s="128">
        <f>データ!DA7</f>
        <v>121.4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8.1999999999999993</v>
      </c>
      <c r="KG55" s="129"/>
      <c r="KH55" s="129"/>
      <c r="KI55" s="129"/>
      <c r="KJ55" s="129"/>
      <c r="KK55" s="129"/>
      <c r="KL55" s="129"/>
      <c r="KM55" s="129"/>
      <c r="KN55" s="129"/>
      <c r="KO55" s="129"/>
      <c r="KP55" s="129"/>
      <c r="KQ55" s="129"/>
      <c r="KR55" s="129"/>
      <c r="KS55" s="129"/>
      <c r="KT55" s="130"/>
      <c r="KU55" s="128">
        <f>データ!DI7</f>
        <v>8</v>
      </c>
      <c r="KV55" s="129"/>
      <c r="KW55" s="129"/>
      <c r="KX55" s="129"/>
      <c r="KY55" s="129"/>
      <c r="KZ55" s="129"/>
      <c r="LA55" s="129"/>
      <c r="LB55" s="129"/>
      <c r="LC55" s="129"/>
      <c r="LD55" s="129"/>
      <c r="LE55" s="129"/>
      <c r="LF55" s="129"/>
      <c r="LG55" s="129"/>
      <c r="LH55" s="129"/>
      <c r="LI55" s="130"/>
      <c r="LJ55" s="128">
        <f>データ!DJ7</f>
        <v>7.6</v>
      </c>
      <c r="LK55" s="129"/>
      <c r="LL55" s="129"/>
      <c r="LM55" s="129"/>
      <c r="LN55" s="129"/>
      <c r="LO55" s="129"/>
      <c r="LP55" s="129"/>
      <c r="LQ55" s="129"/>
      <c r="LR55" s="129"/>
      <c r="LS55" s="129"/>
      <c r="LT55" s="129"/>
      <c r="LU55" s="129"/>
      <c r="LV55" s="129"/>
      <c r="LW55" s="129"/>
      <c r="LX55" s="130"/>
      <c r="LY55" s="128">
        <f>データ!DK7</f>
        <v>6.8</v>
      </c>
      <c r="LZ55" s="129"/>
      <c r="MA55" s="129"/>
      <c r="MB55" s="129"/>
      <c r="MC55" s="129"/>
      <c r="MD55" s="129"/>
      <c r="ME55" s="129"/>
      <c r="MF55" s="129"/>
      <c r="MG55" s="129"/>
      <c r="MH55" s="129"/>
      <c r="MI55" s="129"/>
      <c r="MJ55" s="129"/>
      <c r="MK55" s="129"/>
      <c r="ML55" s="129"/>
      <c r="MM55" s="130"/>
      <c r="MN55" s="128">
        <f>データ!DL7</f>
        <v>6.7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752.7</v>
      </c>
      <c r="Q79" s="129"/>
      <c r="R79" s="129"/>
      <c r="S79" s="129"/>
      <c r="T79" s="129"/>
      <c r="U79" s="129"/>
      <c r="V79" s="129"/>
      <c r="W79" s="129"/>
      <c r="X79" s="129"/>
      <c r="Y79" s="129"/>
      <c r="Z79" s="129"/>
      <c r="AA79" s="129"/>
      <c r="AB79" s="129"/>
      <c r="AC79" s="129"/>
      <c r="AD79" s="130"/>
      <c r="AE79" s="128">
        <f>データ!DT7</f>
        <v>708.3</v>
      </c>
      <c r="AF79" s="129"/>
      <c r="AG79" s="129"/>
      <c r="AH79" s="129"/>
      <c r="AI79" s="129"/>
      <c r="AJ79" s="129"/>
      <c r="AK79" s="129"/>
      <c r="AL79" s="129"/>
      <c r="AM79" s="129"/>
      <c r="AN79" s="129"/>
      <c r="AO79" s="129"/>
      <c r="AP79" s="129"/>
      <c r="AQ79" s="129"/>
      <c r="AR79" s="129"/>
      <c r="AS79" s="130"/>
      <c r="AT79" s="128">
        <f>データ!DU7</f>
        <v>566.20000000000005</v>
      </c>
      <c r="AU79" s="129"/>
      <c r="AV79" s="129"/>
      <c r="AW79" s="129"/>
      <c r="AX79" s="129"/>
      <c r="AY79" s="129"/>
      <c r="AZ79" s="129"/>
      <c r="BA79" s="129"/>
      <c r="BB79" s="129"/>
      <c r="BC79" s="129"/>
      <c r="BD79" s="129"/>
      <c r="BE79" s="129"/>
      <c r="BF79" s="129"/>
      <c r="BG79" s="129"/>
      <c r="BH79" s="130"/>
      <c r="BI79" s="128">
        <f>データ!DV7</f>
        <v>537.70000000000005</v>
      </c>
      <c r="BJ79" s="129"/>
      <c r="BK79" s="129"/>
      <c r="BL79" s="129"/>
      <c r="BM79" s="129"/>
      <c r="BN79" s="129"/>
      <c r="BO79" s="129"/>
      <c r="BP79" s="129"/>
      <c r="BQ79" s="129"/>
      <c r="BR79" s="129"/>
      <c r="BS79" s="129"/>
      <c r="BT79" s="129"/>
      <c r="BU79" s="129"/>
      <c r="BV79" s="129"/>
      <c r="BW79" s="130"/>
      <c r="BX79" s="128">
        <f>データ!DW7</f>
        <v>511.1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52.8</v>
      </c>
      <c r="DH79" s="129"/>
      <c r="DI79" s="129"/>
      <c r="DJ79" s="129"/>
      <c r="DK79" s="129"/>
      <c r="DL79" s="129"/>
      <c r="DM79" s="129"/>
      <c r="DN79" s="129"/>
      <c r="DO79" s="129"/>
      <c r="DP79" s="129"/>
      <c r="DQ79" s="129"/>
      <c r="DR79" s="129"/>
      <c r="DS79" s="129"/>
      <c r="DT79" s="129"/>
      <c r="DU79" s="130"/>
      <c r="DV79" s="128">
        <f>データ!EE7</f>
        <v>56.2</v>
      </c>
      <c r="DW79" s="129"/>
      <c r="DX79" s="129"/>
      <c r="DY79" s="129"/>
      <c r="DZ79" s="129"/>
      <c r="EA79" s="129"/>
      <c r="EB79" s="129"/>
      <c r="EC79" s="129"/>
      <c r="ED79" s="129"/>
      <c r="EE79" s="129"/>
      <c r="EF79" s="129"/>
      <c r="EG79" s="129"/>
      <c r="EH79" s="129"/>
      <c r="EI79" s="129"/>
      <c r="EJ79" s="130"/>
      <c r="EK79" s="128">
        <f>データ!EF7</f>
        <v>59.5</v>
      </c>
      <c r="EL79" s="129"/>
      <c r="EM79" s="129"/>
      <c r="EN79" s="129"/>
      <c r="EO79" s="129"/>
      <c r="EP79" s="129"/>
      <c r="EQ79" s="129"/>
      <c r="ER79" s="129"/>
      <c r="ES79" s="129"/>
      <c r="ET79" s="129"/>
      <c r="EU79" s="129"/>
      <c r="EV79" s="129"/>
      <c r="EW79" s="129"/>
      <c r="EX79" s="129"/>
      <c r="EY79" s="130"/>
      <c r="EZ79" s="128">
        <f>データ!EG7</f>
        <v>62.1</v>
      </c>
      <c r="FA79" s="129"/>
      <c r="FB79" s="129"/>
      <c r="FC79" s="129"/>
      <c r="FD79" s="129"/>
      <c r="FE79" s="129"/>
      <c r="FF79" s="129"/>
      <c r="FG79" s="129"/>
      <c r="FH79" s="129"/>
      <c r="FI79" s="129"/>
      <c r="FJ79" s="129"/>
      <c r="FK79" s="129"/>
      <c r="FL79" s="129"/>
      <c r="FM79" s="129"/>
      <c r="FN79" s="130"/>
      <c r="FO79" s="128">
        <f>データ!EH7</f>
        <v>64.5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40.6</v>
      </c>
      <c r="GU79" s="129"/>
      <c r="GV79" s="129"/>
      <c r="GW79" s="129"/>
      <c r="GX79" s="129"/>
      <c r="GY79" s="129"/>
      <c r="GZ79" s="129"/>
      <c r="HA79" s="129"/>
      <c r="HB79" s="129"/>
      <c r="HC79" s="129"/>
      <c r="HD79" s="129"/>
      <c r="HE79" s="129"/>
      <c r="HF79" s="129"/>
      <c r="HG79" s="129"/>
      <c r="HH79" s="130"/>
      <c r="HI79" s="128">
        <f>データ!EP7</f>
        <v>49.5</v>
      </c>
      <c r="HJ79" s="129"/>
      <c r="HK79" s="129"/>
      <c r="HL79" s="129"/>
      <c r="HM79" s="129"/>
      <c r="HN79" s="129"/>
      <c r="HO79" s="129"/>
      <c r="HP79" s="129"/>
      <c r="HQ79" s="129"/>
      <c r="HR79" s="129"/>
      <c r="HS79" s="129"/>
      <c r="HT79" s="129"/>
      <c r="HU79" s="129"/>
      <c r="HV79" s="129"/>
      <c r="HW79" s="130"/>
      <c r="HX79" s="128">
        <f>データ!EQ7</f>
        <v>60.4</v>
      </c>
      <c r="HY79" s="129"/>
      <c r="HZ79" s="129"/>
      <c r="IA79" s="129"/>
      <c r="IB79" s="129"/>
      <c r="IC79" s="129"/>
      <c r="ID79" s="129"/>
      <c r="IE79" s="129"/>
      <c r="IF79" s="129"/>
      <c r="IG79" s="129"/>
      <c r="IH79" s="129"/>
      <c r="II79" s="129"/>
      <c r="IJ79" s="129"/>
      <c r="IK79" s="129"/>
      <c r="IL79" s="130"/>
      <c r="IM79" s="128">
        <f>データ!ER7</f>
        <v>67.8</v>
      </c>
      <c r="IN79" s="129"/>
      <c r="IO79" s="129"/>
      <c r="IP79" s="129"/>
      <c r="IQ79" s="129"/>
      <c r="IR79" s="129"/>
      <c r="IS79" s="129"/>
      <c r="IT79" s="129"/>
      <c r="IU79" s="129"/>
      <c r="IV79" s="129"/>
      <c r="IW79" s="129"/>
      <c r="IX79" s="129"/>
      <c r="IY79" s="129"/>
      <c r="IZ79" s="129"/>
      <c r="JA79" s="130"/>
      <c r="JB79" s="128">
        <f>データ!ES7</f>
        <v>75.3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22812421</v>
      </c>
      <c r="KH79" s="138"/>
      <c r="KI79" s="138"/>
      <c r="KJ79" s="138"/>
      <c r="KK79" s="138"/>
      <c r="KL79" s="138"/>
      <c r="KM79" s="138"/>
      <c r="KN79" s="138"/>
      <c r="KO79" s="138"/>
      <c r="KP79" s="138"/>
      <c r="KQ79" s="138"/>
      <c r="KR79" s="138"/>
      <c r="KS79" s="138"/>
      <c r="KT79" s="138"/>
      <c r="KU79" s="139"/>
      <c r="KV79" s="137">
        <f>データ!FA7</f>
        <v>22907858</v>
      </c>
      <c r="KW79" s="138"/>
      <c r="KX79" s="138"/>
      <c r="KY79" s="138"/>
      <c r="KZ79" s="138"/>
      <c r="LA79" s="138"/>
      <c r="LB79" s="138"/>
      <c r="LC79" s="138"/>
      <c r="LD79" s="138"/>
      <c r="LE79" s="138"/>
      <c r="LF79" s="138"/>
      <c r="LG79" s="138"/>
      <c r="LH79" s="138"/>
      <c r="LI79" s="138"/>
      <c r="LJ79" s="139"/>
      <c r="LK79" s="137">
        <f>データ!FB7</f>
        <v>23766355</v>
      </c>
      <c r="LL79" s="138"/>
      <c r="LM79" s="138"/>
      <c r="LN79" s="138"/>
      <c r="LO79" s="138"/>
      <c r="LP79" s="138"/>
      <c r="LQ79" s="138"/>
      <c r="LR79" s="138"/>
      <c r="LS79" s="138"/>
      <c r="LT79" s="138"/>
      <c r="LU79" s="138"/>
      <c r="LV79" s="138"/>
      <c r="LW79" s="138"/>
      <c r="LX79" s="138"/>
      <c r="LY79" s="139"/>
      <c r="LZ79" s="137">
        <f>データ!FC7</f>
        <v>23790348</v>
      </c>
      <c r="MA79" s="138"/>
      <c r="MB79" s="138"/>
      <c r="MC79" s="138"/>
      <c r="MD79" s="138"/>
      <c r="ME79" s="138"/>
      <c r="MF79" s="138"/>
      <c r="MG79" s="138"/>
      <c r="MH79" s="138"/>
      <c r="MI79" s="138"/>
      <c r="MJ79" s="138"/>
      <c r="MK79" s="138"/>
      <c r="ML79" s="138"/>
      <c r="MM79" s="138"/>
      <c r="MN79" s="139"/>
      <c r="MO79" s="137">
        <f>データ!FD7</f>
        <v>23861470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qj1qXCZMcZC5yhCfcViinD2ZwAe0ukNuCT/mqFV/m+xor2nVwkpH2BXFgeObaV/3xmnKwV32j4kVk/eZtRr4g==" saltValue="BkVgmHUyP71Fnfg13mkJ1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160</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161</v>
      </c>
      <c r="CD5" s="49" t="s">
        <v>162</v>
      </c>
      <c r="CE5" s="49" t="s">
        <v>163</v>
      </c>
      <c r="CF5" s="49" t="s">
        <v>153</v>
      </c>
      <c r="CG5" s="49" t="s">
        <v>154</v>
      </c>
      <c r="CH5" s="49" t="s">
        <v>155</v>
      </c>
      <c r="CI5" s="49" t="s">
        <v>156</v>
      </c>
      <c r="CJ5" s="49" t="s">
        <v>157</v>
      </c>
      <c r="CK5" s="49" t="s">
        <v>158</v>
      </c>
      <c r="CL5" s="49" t="s">
        <v>148</v>
      </c>
      <c r="CM5" s="49" t="s">
        <v>149</v>
      </c>
      <c r="CN5" s="49" t="s">
        <v>150</v>
      </c>
      <c r="CO5" s="49" t="s">
        <v>164</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165</v>
      </c>
      <c r="DJ5" s="49" t="s">
        <v>161</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165</v>
      </c>
      <c r="EF5" s="49" t="s">
        <v>150</v>
      </c>
      <c r="EG5" s="49" t="s">
        <v>151</v>
      </c>
      <c r="EH5" s="49" t="s">
        <v>152</v>
      </c>
      <c r="EI5" s="49" t="s">
        <v>153</v>
      </c>
      <c r="EJ5" s="49" t="s">
        <v>154</v>
      </c>
      <c r="EK5" s="49" t="s">
        <v>155</v>
      </c>
      <c r="EL5" s="49" t="s">
        <v>156</v>
      </c>
      <c r="EM5" s="49" t="s">
        <v>157</v>
      </c>
      <c r="EN5" s="49" t="s">
        <v>158</v>
      </c>
      <c r="EO5" s="49" t="s">
        <v>148</v>
      </c>
      <c r="EP5" s="49" t="s">
        <v>165</v>
      </c>
      <c r="EQ5" s="49" t="s">
        <v>161</v>
      </c>
      <c r="ER5" s="49" t="s">
        <v>162</v>
      </c>
      <c r="ES5" s="49" t="s">
        <v>152</v>
      </c>
      <c r="ET5" s="49" t="s">
        <v>153</v>
      </c>
      <c r="EU5" s="49" t="s">
        <v>154</v>
      </c>
      <c r="EV5" s="49" t="s">
        <v>155</v>
      </c>
      <c r="EW5" s="49" t="s">
        <v>156</v>
      </c>
      <c r="EX5" s="49" t="s">
        <v>157</v>
      </c>
      <c r="EY5" s="49" t="s">
        <v>166</v>
      </c>
      <c r="EZ5" s="49" t="s">
        <v>167</v>
      </c>
      <c r="FA5" s="49" t="s">
        <v>149</v>
      </c>
      <c r="FB5" s="49" t="s">
        <v>161</v>
      </c>
      <c r="FC5" s="49" t="s">
        <v>151</v>
      </c>
      <c r="FD5" s="49" t="s">
        <v>152</v>
      </c>
      <c r="FE5" s="49" t="s">
        <v>153</v>
      </c>
      <c r="FF5" s="49" t="s">
        <v>154</v>
      </c>
      <c r="FG5" s="49" t="s">
        <v>155</v>
      </c>
      <c r="FH5" s="49" t="s">
        <v>156</v>
      </c>
      <c r="FI5" s="49" t="s">
        <v>157</v>
      </c>
      <c r="FJ5" s="49" t="s">
        <v>158</v>
      </c>
    </row>
    <row r="6" spans="1:166" s="54" customFormat="1" x14ac:dyDescent="0.2">
      <c r="A6" s="35" t="s">
        <v>168</v>
      </c>
      <c r="B6" s="50">
        <f>B8</f>
        <v>2024</v>
      </c>
      <c r="C6" s="50">
        <f t="shared" ref="C6:M6" si="2">C8</f>
        <v>280003</v>
      </c>
      <c r="D6" s="50">
        <f t="shared" si="2"/>
        <v>46</v>
      </c>
      <c r="E6" s="50">
        <f t="shared" si="2"/>
        <v>6</v>
      </c>
      <c r="F6" s="50">
        <f t="shared" si="2"/>
        <v>0</v>
      </c>
      <c r="G6" s="50">
        <f t="shared" si="2"/>
        <v>6</v>
      </c>
      <c r="H6" s="152" t="str">
        <f>IF(H8&lt;&gt;I8,H8,"")&amp;IF(I8&lt;&gt;J8,I8,"")&amp;"　"&amp;J8</f>
        <v>兵庫県　ひょうごこころの医療センター</v>
      </c>
      <c r="I6" s="153"/>
      <c r="J6" s="154"/>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6</v>
      </c>
      <c r="R6" s="50" t="str">
        <f t="shared" si="3"/>
        <v>-</v>
      </c>
      <c r="S6" s="50" t="str">
        <f t="shared" si="3"/>
        <v>-</v>
      </c>
      <c r="T6" s="50" t="str">
        <f t="shared" si="3"/>
        <v>臨 災</v>
      </c>
      <c r="U6" s="51">
        <f>U8</f>
        <v>5393607</v>
      </c>
      <c r="V6" s="51">
        <f>V8</f>
        <v>22805</v>
      </c>
      <c r="W6" s="50" t="str">
        <f>W8</f>
        <v>非該当</v>
      </c>
      <c r="X6" s="50" t="str">
        <f t="shared" ref="X6" si="4">X8</f>
        <v>非該当</v>
      </c>
      <c r="Y6" s="50" t="str">
        <f t="shared" si="3"/>
        <v>１０：１</v>
      </c>
      <c r="Z6" s="51" t="str">
        <f t="shared" si="3"/>
        <v>-</v>
      </c>
      <c r="AA6" s="51" t="str">
        <f t="shared" si="3"/>
        <v>-</v>
      </c>
      <c r="AB6" s="51" t="str">
        <f t="shared" si="3"/>
        <v>-</v>
      </c>
      <c r="AC6" s="51">
        <f t="shared" si="3"/>
        <v>462</v>
      </c>
      <c r="AD6" s="51" t="str">
        <f t="shared" si="3"/>
        <v>-</v>
      </c>
      <c r="AE6" s="51">
        <f t="shared" si="3"/>
        <v>462</v>
      </c>
      <c r="AF6" s="51" t="str">
        <f t="shared" si="3"/>
        <v>-</v>
      </c>
      <c r="AG6" s="51" t="str">
        <f t="shared" si="3"/>
        <v>-</v>
      </c>
      <c r="AH6" s="51" t="str">
        <f t="shared" si="3"/>
        <v>-</v>
      </c>
      <c r="AI6" s="52">
        <f>IF(AI8="-",NA(),AI8)</f>
        <v>93.8</v>
      </c>
      <c r="AJ6" s="52">
        <f t="shared" ref="AJ6:AR6" si="5">IF(AJ8="-",NA(),AJ8)</f>
        <v>94.2</v>
      </c>
      <c r="AK6" s="52">
        <f t="shared" si="5"/>
        <v>103.9</v>
      </c>
      <c r="AL6" s="52">
        <f t="shared" si="5"/>
        <v>95.9</v>
      </c>
      <c r="AM6" s="52">
        <f t="shared" si="5"/>
        <v>92.3</v>
      </c>
      <c r="AN6" s="52">
        <f t="shared" si="5"/>
        <v>102.3</v>
      </c>
      <c r="AO6" s="52">
        <f t="shared" si="5"/>
        <v>103.5</v>
      </c>
      <c r="AP6" s="52">
        <f t="shared" si="5"/>
        <v>102.5</v>
      </c>
      <c r="AQ6" s="52">
        <f t="shared" si="5"/>
        <v>100.2</v>
      </c>
      <c r="AR6" s="52">
        <f t="shared" si="5"/>
        <v>96.5</v>
      </c>
      <c r="AS6" s="52" t="str">
        <f>IF(AS8="-","【-】","【"&amp;SUBSTITUTE(TEXT(AS8,"#,##0.0"),"-","△")&amp;"】")</f>
        <v>【93.7】</v>
      </c>
      <c r="AT6" s="52">
        <f>IF(AT8="-",NA(),AT8)</f>
        <v>42.7</v>
      </c>
      <c r="AU6" s="52">
        <f t="shared" ref="AU6:BC6" si="6">IF(AU8="-",NA(),AU8)</f>
        <v>44.4</v>
      </c>
      <c r="AV6" s="52">
        <f t="shared" si="6"/>
        <v>53.8</v>
      </c>
      <c r="AW6" s="52">
        <f t="shared" si="6"/>
        <v>56.5</v>
      </c>
      <c r="AX6" s="52">
        <f t="shared" si="6"/>
        <v>58.4</v>
      </c>
      <c r="AY6" s="52">
        <f t="shared" si="6"/>
        <v>64.8</v>
      </c>
      <c r="AZ6" s="52">
        <f t="shared" si="6"/>
        <v>64.099999999999994</v>
      </c>
      <c r="BA6" s="52">
        <f t="shared" si="6"/>
        <v>64.099999999999994</v>
      </c>
      <c r="BB6" s="52">
        <f t="shared" si="6"/>
        <v>63.8</v>
      </c>
      <c r="BC6" s="52">
        <f t="shared" si="6"/>
        <v>62.3</v>
      </c>
      <c r="BD6" s="52" t="str">
        <f>IF(BD8="-","【-】","【"&amp;SUBSTITUTE(TEXT(BD8,"#,##0.0"),"-","△")&amp;"】")</f>
        <v>【85.2】</v>
      </c>
      <c r="BE6" s="52">
        <f>IF(BE8="-",NA(),BE8)</f>
        <v>33.700000000000003</v>
      </c>
      <c r="BF6" s="52">
        <f t="shared" ref="BF6:BN6" si="7">IF(BF8="-",NA(),BF8)</f>
        <v>35.799999999999997</v>
      </c>
      <c r="BG6" s="52">
        <f t="shared" si="7"/>
        <v>45.5</v>
      </c>
      <c r="BH6" s="52">
        <f t="shared" si="7"/>
        <v>48.2</v>
      </c>
      <c r="BI6" s="52">
        <f t="shared" si="7"/>
        <v>49.9</v>
      </c>
      <c r="BJ6" s="52">
        <f t="shared" si="7"/>
        <v>61.9</v>
      </c>
      <c r="BK6" s="52">
        <f t="shared" si="7"/>
        <v>61.7</v>
      </c>
      <c r="BL6" s="52">
        <f t="shared" si="7"/>
        <v>61.5</v>
      </c>
      <c r="BM6" s="52">
        <f t="shared" si="7"/>
        <v>61.1</v>
      </c>
      <c r="BN6" s="52">
        <f t="shared" si="7"/>
        <v>59.5</v>
      </c>
      <c r="BO6" s="52" t="str">
        <f>IF(BO8="-","【-】","【"&amp;SUBSTITUTE(TEXT(BO8,"#,##0.0"),"-","△")&amp;"】")</f>
        <v>【82.6】</v>
      </c>
      <c r="BP6" s="52">
        <f>IF(BP8="-",NA(),BP8)</f>
        <v>23.9</v>
      </c>
      <c r="BQ6" s="52">
        <f t="shared" ref="BQ6:BY6" si="8">IF(BQ8="-",NA(),BQ8)</f>
        <v>25.4</v>
      </c>
      <c r="BR6" s="52">
        <f t="shared" si="8"/>
        <v>32.799999999999997</v>
      </c>
      <c r="BS6" s="52">
        <f t="shared" si="8"/>
        <v>36</v>
      </c>
      <c r="BT6" s="52">
        <f t="shared" si="8"/>
        <v>38.700000000000003</v>
      </c>
      <c r="BU6" s="52">
        <f t="shared" si="8"/>
        <v>65.3</v>
      </c>
      <c r="BV6" s="52">
        <f t="shared" si="8"/>
        <v>63.1</v>
      </c>
      <c r="BW6" s="52">
        <f t="shared" si="8"/>
        <v>62.3</v>
      </c>
      <c r="BX6" s="52">
        <f t="shared" si="8"/>
        <v>62.4</v>
      </c>
      <c r="BY6" s="52">
        <f t="shared" si="8"/>
        <v>61.9</v>
      </c>
      <c r="BZ6" s="52" t="str">
        <f>IF(BZ8="-","【-】","【"&amp;SUBSTITUTE(TEXT(BZ8,"#,##0.0"),"-","△")&amp;"】")</f>
        <v>【70.7】</v>
      </c>
      <c r="CA6" s="53">
        <f>IF(CA8="-",NA(),CA8)</f>
        <v>23499</v>
      </c>
      <c r="CB6" s="53">
        <f t="shared" ref="CB6:CJ6" si="9">IF(CB8="-",NA(),CB8)</f>
        <v>25256</v>
      </c>
      <c r="CC6" s="53">
        <f t="shared" si="9"/>
        <v>27861</v>
      </c>
      <c r="CD6" s="53">
        <f t="shared" si="9"/>
        <v>27317</v>
      </c>
      <c r="CE6" s="53">
        <f t="shared" si="9"/>
        <v>28142</v>
      </c>
      <c r="CF6" s="53">
        <f t="shared" si="9"/>
        <v>22234</v>
      </c>
      <c r="CG6" s="53">
        <f t="shared" si="9"/>
        <v>22875</v>
      </c>
      <c r="CH6" s="53">
        <f t="shared" si="9"/>
        <v>23419</v>
      </c>
      <c r="CI6" s="53">
        <f t="shared" si="9"/>
        <v>23411</v>
      </c>
      <c r="CJ6" s="53">
        <f t="shared" si="9"/>
        <v>23940</v>
      </c>
      <c r="CK6" s="52" t="str">
        <f>IF(CK8="-","【-】","【"&amp;SUBSTITUTE(TEXT(CK8,"#,##0"),"-","△")&amp;"】")</f>
        <v>【63,608】</v>
      </c>
      <c r="CL6" s="53">
        <f>IF(CL8="-",NA(),CL8)</f>
        <v>6910</v>
      </c>
      <c r="CM6" s="53">
        <f t="shared" ref="CM6:CU6" si="10">IF(CM8="-",NA(),CM8)</f>
        <v>6565</v>
      </c>
      <c r="CN6" s="53">
        <f t="shared" si="10"/>
        <v>6917</v>
      </c>
      <c r="CO6" s="53">
        <f t="shared" si="10"/>
        <v>7271</v>
      </c>
      <c r="CP6" s="53">
        <f t="shared" si="10"/>
        <v>7213</v>
      </c>
      <c r="CQ6" s="53">
        <f t="shared" si="10"/>
        <v>8706</v>
      </c>
      <c r="CR6" s="53">
        <f t="shared" si="10"/>
        <v>8691</v>
      </c>
      <c r="CS6" s="53">
        <f t="shared" si="10"/>
        <v>8761</v>
      </c>
      <c r="CT6" s="53">
        <f t="shared" si="10"/>
        <v>8739</v>
      </c>
      <c r="CU6" s="53">
        <f t="shared" si="10"/>
        <v>8697</v>
      </c>
      <c r="CV6" s="52" t="str">
        <f>IF(CV8="-","【-】","【"&amp;SUBSTITUTE(TEXT(CV8,"#,##0"),"-","△")&amp;"】")</f>
        <v>【18,510】</v>
      </c>
      <c r="CW6" s="52">
        <f>IF(CW8="-",NA(),CW8)</f>
        <v>179.3</v>
      </c>
      <c r="CX6" s="52">
        <f t="shared" ref="CX6:DF6" si="11">IF(CX8="-",NA(),CX8)</f>
        <v>160.69999999999999</v>
      </c>
      <c r="CY6" s="52">
        <f t="shared" si="11"/>
        <v>132.5</v>
      </c>
      <c r="CZ6" s="52">
        <f t="shared" si="11"/>
        <v>122.9</v>
      </c>
      <c r="DA6" s="52">
        <f t="shared" si="11"/>
        <v>121.4</v>
      </c>
      <c r="DB6" s="52">
        <f t="shared" si="11"/>
        <v>92.2</v>
      </c>
      <c r="DC6" s="52">
        <f t="shared" si="11"/>
        <v>91.4</v>
      </c>
      <c r="DD6" s="52">
        <f t="shared" si="11"/>
        <v>84</v>
      </c>
      <c r="DE6" s="52">
        <f t="shared" si="11"/>
        <v>82.9</v>
      </c>
      <c r="DF6" s="52">
        <f t="shared" si="11"/>
        <v>86.9</v>
      </c>
      <c r="DG6" s="52" t="str">
        <f>IF(DG8="-","【-】","【"&amp;SUBSTITUTE(TEXT(DG8,"#,##0.0"),"-","△")&amp;"】")</f>
        <v>【57.7】</v>
      </c>
      <c r="DH6" s="52">
        <f>IF(DH8="-",NA(),DH8)</f>
        <v>8.1999999999999993</v>
      </c>
      <c r="DI6" s="52">
        <f t="shared" ref="DI6:DQ6" si="12">IF(DI8="-",NA(),DI8)</f>
        <v>8</v>
      </c>
      <c r="DJ6" s="52">
        <f t="shared" si="12"/>
        <v>7.6</v>
      </c>
      <c r="DK6" s="52">
        <f t="shared" si="12"/>
        <v>6.8</v>
      </c>
      <c r="DL6" s="52">
        <f t="shared" si="12"/>
        <v>6.7</v>
      </c>
      <c r="DM6" s="52">
        <f t="shared" si="12"/>
        <v>7.9</v>
      </c>
      <c r="DN6" s="52">
        <f t="shared" si="12"/>
        <v>7.7</v>
      </c>
      <c r="DO6" s="52">
        <f t="shared" si="12"/>
        <v>7.3</v>
      </c>
      <c r="DP6" s="52">
        <f t="shared" si="12"/>
        <v>6.9</v>
      </c>
      <c r="DQ6" s="52">
        <f t="shared" si="12"/>
        <v>6.9</v>
      </c>
      <c r="DR6" s="52" t="str">
        <f>IF(DR8="-","【-】","【"&amp;SUBSTITUTE(TEXT(DR8,"#,##0.0"),"-","△")&amp;"】")</f>
        <v>【26.7】</v>
      </c>
      <c r="DS6" s="52">
        <f>IF(DS8="-",NA(),DS8)</f>
        <v>752.7</v>
      </c>
      <c r="DT6" s="52">
        <f t="shared" ref="DT6:EB6" si="13">IF(DT8="-",NA(),DT8)</f>
        <v>708.3</v>
      </c>
      <c r="DU6" s="52">
        <f t="shared" si="13"/>
        <v>566.20000000000005</v>
      </c>
      <c r="DV6" s="52">
        <f t="shared" si="13"/>
        <v>537.70000000000005</v>
      </c>
      <c r="DW6" s="52">
        <f t="shared" si="13"/>
        <v>511.1</v>
      </c>
      <c r="DX6" s="52">
        <f t="shared" si="13"/>
        <v>197.8</v>
      </c>
      <c r="DY6" s="52">
        <f t="shared" si="13"/>
        <v>171</v>
      </c>
      <c r="DZ6" s="52">
        <f t="shared" si="13"/>
        <v>160.5</v>
      </c>
      <c r="EA6" s="52">
        <f t="shared" si="13"/>
        <v>167.7</v>
      </c>
      <c r="EB6" s="52">
        <f t="shared" si="13"/>
        <v>180.9</v>
      </c>
      <c r="EC6" s="52" t="str">
        <f>IF(EC8="-","【-】","【"&amp;SUBSTITUTE(TEXT(EC8,"#,##0.0"),"-","△")&amp;"】")</f>
        <v>【54.3】</v>
      </c>
      <c r="ED6" s="52">
        <f>IF(ED8="-",NA(),ED8)</f>
        <v>52.8</v>
      </c>
      <c r="EE6" s="52">
        <f t="shared" ref="EE6:EM6" si="14">IF(EE8="-",NA(),EE8)</f>
        <v>56.2</v>
      </c>
      <c r="EF6" s="52">
        <f t="shared" si="14"/>
        <v>59.5</v>
      </c>
      <c r="EG6" s="52">
        <f t="shared" si="14"/>
        <v>62.1</v>
      </c>
      <c r="EH6" s="52">
        <f t="shared" si="14"/>
        <v>64.5</v>
      </c>
      <c r="EI6" s="52">
        <f t="shared" si="14"/>
        <v>54</v>
      </c>
      <c r="EJ6" s="52">
        <f t="shared" si="14"/>
        <v>55.1</v>
      </c>
      <c r="EK6" s="52">
        <f t="shared" si="14"/>
        <v>52.2</v>
      </c>
      <c r="EL6" s="52">
        <f t="shared" si="14"/>
        <v>52.5</v>
      </c>
      <c r="EM6" s="52">
        <f t="shared" si="14"/>
        <v>54.6</v>
      </c>
      <c r="EN6" s="52" t="str">
        <f>IF(EN8="-","【-】","【"&amp;SUBSTITUTE(TEXT(EN8,"#,##0.0"),"-","△")&amp;"】")</f>
        <v>【58.0】</v>
      </c>
      <c r="EO6" s="52">
        <f>IF(EO8="-",NA(),EO8)</f>
        <v>40.6</v>
      </c>
      <c r="EP6" s="52">
        <f t="shared" ref="EP6:EX6" si="15">IF(EP8="-",NA(),EP8)</f>
        <v>49.5</v>
      </c>
      <c r="EQ6" s="52">
        <f t="shared" si="15"/>
        <v>60.4</v>
      </c>
      <c r="ER6" s="52">
        <f t="shared" si="15"/>
        <v>67.8</v>
      </c>
      <c r="ES6" s="52">
        <f t="shared" si="15"/>
        <v>75.3</v>
      </c>
      <c r="ET6" s="52">
        <f t="shared" si="15"/>
        <v>67.5</v>
      </c>
      <c r="EU6" s="52">
        <f t="shared" si="15"/>
        <v>68.7</v>
      </c>
      <c r="EV6" s="52">
        <f t="shared" si="15"/>
        <v>68</v>
      </c>
      <c r="EW6" s="52">
        <f t="shared" si="15"/>
        <v>69.3</v>
      </c>
      <c r="EX6" s="52">
        <f t="shared" si="15"/>
        <v>72.400000000000006</v>
      </c>
      <c r="EY6" s="52" t="str">
        <f>IF(EY8="-","【-】","【"&amp;SUBSTITUTE(TEXT(EY8,"#,##0.0"),"-","△")&amp;"】")</f>
        <v>【70.8】</v>
      </c>
      <c r="EZ6" s="53">
        <f>IF(EZ8="-",NA(),EZ8)</f>
        <v>22812421</v>
      </c>
      <c r="FA6" s="53">
        <f t="shared" ref="FA6:FI6" si="16">IF(FA8="-",NA(),FA8)</f>
        <v>22907858</v>
      </c>
      <c r="FB6" s="53">
        <f t="shared" si="16"/>
        <v>23766355</v>
      </c>
      <c r="FC6" s="53">
        <f t="shared" si="16"/>
        <v>23790348</v>
      </c>
      <c r="FD6" s="53">
        <f t="shared" si="16"/>
        <v>23861470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169</v>
      </c>
      <c r="B7" s="50">
        <f t="shared" ref="B7:AH7" si="17">B8</f>
        <v>2024</v>
      </c>
      <c r="C7" s="50">
        <f t="shared" si="17"/>
        <v>280003</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6</v>
      </c>
      <c r="R7" s="50" t="str">
        <f t="shared" si="17"/>
        <v>-</v>
      </c>
      <c r="S7" s="50" t="str">
        <f t="shared" si="17"/>
        <v>-</v>
      </c>
      <c r="T7" s="50" t="str">
        <f t="shared" si="17"/>
        <v>臨 災</v>
      </c>
      <c r="U7" s="51">
        <f>U8</f>
        <v>5393607</v>
      </c>
      <c r="V7" s="51">
        <f>V8</f>
        <v>22805</v>
      </c>
      <c r="W7" s="50" t="str">
        <f>W8</f>
        <v>非該当</v>
      </c>
      <c r="X7" s="50" t="str">
        <f t="shared" si="17"/>
        <v>非該当</v>
      </c>
      <c r="Y7" s="50" t="str">
        <f t="shared" si="17"/>
        <v>１０：１</v>
      </c>
      <c r="Z7" s="51" t="str">
        <f t="shared" si="17"/>
        <v>-</v>
      </c>
      <c r="AA7" s="51" t="str">
        <f t="shared" si="17"/>
        <v>-</v>
      </c>
      <c r="AB7" s="51" t="str">
        <f t="shared" si="17"/>
        <v>-</v>
      </c>
      <c r="AC7" s="51">
        <f t="shared" si="17"/>
        <v>462</v>
      </c>
      <c r="AD7" s="51" t="str">
        <f t="shared" si="17"/>
        <v>-</v>
      </c>
      <c r="AE7" s="51">
        <f t="shared" si="17"/>
        <v>462</v>
      </c>
      <c r="AF7" s="51" t="str">
        <f t="shared" si="17"/>
        <v>-</v>
      </c>
      <c r="AG7" s="51" t="str">
        <f t="shared" si="17"/>
        <v>-</v>
      </c>
      <c r="AH7" s="51" t="str">
        <f t="shared" si="17"/>
        <v>-</v>
      </c>
      <c r="AI7" s="52">
        <f>AI8</f>
        <v>93.8</v>
      </c>
      <c r="AJ7" s="52">
        <f t="shared" ref="AJ7:AR7" si="18">AJ8</f>
        <v>94.2</v>
      </c>
      <c r="AK7" s="52">
        <f t="shared" si="18"/>
        <v>103.9</v>
      </c>
      <c r="AL7" s="52">
        <f t="shared" si="18"/>
        <v>95.9</v>
      </c>
      <c r="AM7" s="52">
        <f t="shared" si="18"/>
        <v>92.3</v>
      </c>
      <c r="AN7" s="52">
        <f t="shared" si="18"/>
        <v>102.3</v>
      </c>
      <c r="AO7" s="52">
        <f t="shared" si="18"/>
        <v>103.5</v>
      </c>
      <c r="AP7" s="52">
        <f t="shared" si="18"/>
        <v>102.5</v>
      </c>
      <c r="AQ7" s="52">
        <f t="shared" si="18"/>
        <v>100.2</v>
      </c>
      <c r="AR7" s="52">
        <f t="shared" si="18"/>
        <v>96.5</v>
      </c>
      <c r="AS7" s="52"/>
      <c r="AT7" s="52">
        <f>AT8</f>
        <v>42.7</v>
      </c>
      <c r="AU7" s="52">
        <f t="shared" ref="AU7:BC7" si="19">AU8</f>
        <v>44.4</v>
      </c>
      <c r="AV7" s="52">
        <f t="shared" si="19"/>
        <v>53.8</v>
      </c>
      <c r="AW7" s="52">
        <f t="shared" si="19"/>
        <v>56.5</v>
      </c>
      <c r="AX7" s="52">
        <f t="shared" si="19"/>
        <v>58.4</v>
      </c>
      <c r="AY7" s="52">
        <f t="shared" si="19"/>
        <v>64.8</v>
      </c>
      <c r="AZ7" s="52">
        <f t="shared" si="19"/>
        <v>64.099999999999994</v>
      </c>
      <c r="BA7" s="52">
        <f t="shared" si="19"/>
        <v>64.099999999999994</v>
      </c>
      <c r="BB7" s="52">
        <f t="shared" si="19"/>
        <v>63.8</v>
      </c>
      <c r="BC7" s="52">
        <f t="shared" si="19"/>
        <v>62.3</v>
      </c>
      <c r="BD7" s="52"/>
      <c r="BE7" s="52">
        <f>BE8</f>
        <v>33.700000000000003</v>
      </c>
      <c r="BF7" s="52">
        <f t="shared" ref="BF7:BN7" si="20">BF8</f>
        <v>35.799999999999997</v>
      </c>
      <c r="BG7" s="52">
        <f t="shared" si="20"/>
        <v>45.5</v>
      </c>
      <c r="BH7" s="52">
        <f t="shared" si="20"/>
        <v>48.2</v>
      </c>
      <c r="BI7" s="52">
        <f t="shared" si="20"/>
        <v>49.9</v>
      </c>
      <c r="BJ7" s="52">
        <f t="shared" si="20"/>
        <v>61.9</v>
      </c>
      <c r="BK7" s="52">
        <f t="shared" si="20"/>
        <v>61.7</v>
      </c>
      <c r="BL7" s="52">
        <f t="shared" si="20"/>
        <v>61.5</v>
      </c>
      <c r="BM7" s="52">
        <f t="shared" si="20"/>
        <v>61.1</v>
      </c>
      <c r="BN7" s="52">
        <f t="shared" si="20"/>
        <v>59.5</v>
      </c>
      <c r="BO7" s="52"/>
      <c r="BP7" s="52">
        <f>BP8</f>
        <v>23.9</v>
      </c>
      <c r="BQ7" s="52">
        <f t="shared" ref="BQ7:BY7" si="21">BQ8</f>
        <v>25.4</v>
      </c>
      <c r="BR7" s="52">
        <f t="shared" si="21"/>
        <v>32.799999999999997</v>
      </c>
      <c r="BS7" s="52">
        <f t="shared" si="21"/>
        <v>36</v>
      </c>
      <c r="BT7" s="52">
        <f t="shared" si="21"/>
        <v>38.700000000000003</v>
      </c>
      <c r="BU7" s="52">
        <f t="shared" si="21"/>
        <v>65.3</v>
      </c>
      <c r="BV7" s="52">
        <f t="shared" si="21"/>
        <v>63.1</v>
      </c>
      <c r="BW7" s="52">
        <f t="shared" si="21"/>
        <v>62.3</v>
      </c>
      <c r="BX7" s="52">
        <f t="shared" si="21"/>
        <v>62.4</v>
      </c>
      <c r="BY7" s="52">
        <f t="shared" si="21"/>
        <v>61.9</v>
      </c>
      <c r="BZ7" s="52"/>
      <c r="CA7" s="53">
        <f>CA8</f>
        <v>23499</v>
      </c>
      <c r="CB7" s="53">
        <f t="shared" ref="CB7:CJ7" si="22">CB8</f>
        <v>25256</v>
      </c>
      <c r="CC7" s="53">
        <f t="shared" si="22"/>
        <v>27861</v>
      </c>
      <c r="CD7" s="53">
        <f t="shared" si="22"/>
        <v>27317</v>
      </c>
      <c r="CE7" s="53">
        <f t="shared" si="22"/>
        <v>28142</v>
      </c>
      <c r="CF7" s="53">
        <f t="shared" si="22"/>
        <v>22234</v>
      </c>
      <c r="CG7" s="53">
        <f t="shared" si="22"/>
        <v>22875</v>
      </c>
      <c r="CH7" s="53">
        <f t="shared" si="22"/>
        <v>23419</v>
      </c>
      <c r="CI7" s="53">
        <f t="shared" si="22"/>
        <v>23411</v>
      </c>
      <c r="CJ7" s="53">
        <f t="shared" si="22"/>
        <v>23940</v>
      </c>
      <c r="CK7" s="52"/>
      <c r="CL7" s="53">
        <f>CL8</f>
        <v>6910</v>
      </c>
      <c r="CM7" s="53">
        <f t="shared" ref="CM7:CU7" si="23">CM8</f>
        <v>6565</v>
      </c>
      <c r="CN7" s="53">
        <f t="shared" si="23"/>
        <v>6917</v>
      </c>
      <c r="CO7" s="53">
        <f t="shared" si="23"/>
        <v>7271</v>
      </c>
      <c r="CP7" s="53">
        <f t="shared" si="23"/>
        <v>7213</v>
      </c>
      <c r="CQ7" s="53">
        <f t="shared" si="23"/>
        <v>8706</v>
      </c>
      <c r="CR7" s="53">
        <f t="shared" si="23"/>
        <v>8691</v>
      </c>
      <c r="CS7" s="53">
        <f t="shared" si="23"/>
        <v>8761</v>
      </c>
      <c r="CT7" s="53">
        <f t="shared" si="23"/>
        <v>8739</v>
      </c>
      <c r="CU7" s="53">
        <f t="shared" si="23"/>
        <v>8697</v>
      </c>
      <c r="CV7" s="52"/>
      <c r="CW7" s="52">
        <f>CW8</f>
        <v>179.3</v>
      </c>
      <c r="CX7" s="52">
        <f t="shared" ref="CX7:DF7" si="24">CX8</f>
        <v>160.69999999999999</v>
      </c>
      <c r="CY7" s="52">
        <f t="shared" si="24"/>
        <v>132.5</v>
      </c>
      <c r="CZ7" s="52">
        <f t="shared" si="24"/>
        <v>122.9</v>
      </c>
      <c r="DA7" s="52">
        <f t="shared" si="24"/>
        <v>121.4</v>
      </c>
      <c r="DB7" s="52">
        <f t="shared" si="24"/>
        <v>92.2</v>
      </c>
      <c r="DC7" s="52">
        <f t="shared" si="24"/>
        <v>91.4</v>
      </c>
      <c r="DD7" s="52">
        <f t="shared" si="24"/>
        <v>84</v>
      </c>
      <c r="DE7" s="52">
        <f t="shared" si="24"/>
        <v>82.9</v>
      </c>
      <c r="DF7" s="52">
        <f t="shared" si="24"/>
        <v>86.9</v>
      </c>
      <c r="DG7" s="52"/>
      <c r="DH7" s="52">
        <f>DH8</f>
        <v>8.1999999999999993</v>
      </c>
      <c r="DI7" s="52">
        <f t="shared" ref="DI7:DQ7" si="25">DI8</f>
        <v>8</v>
      </c>
      <c r="DJ7" s="52">
        <f t="shared" si="25"/>
        <v>7.6</v>
      </c>
      <c r="DK7" s="52">
        <f t="shared" si="25"/>
        <v>6.8</v>
      </c>
      <c r="DL7" s="52">
        <f t="shared" si="25"/>
        <v>6.7</v>
      </c>
      <c r="DM7" s="52">
        <f t="shared" si="25"/>
        <v>7.9</v>
      </c>
      <c r="DN7" s="52">
        <f t="shared" si="25"/>
        <v>7.7</v>
      </c>
      <c r="DO7" s="52">
        <f t="shared" si="25"/>
        <v>7.3</v>
      </c>
      <c r="DP7" s="52">
        <f t="shared" si="25"/>
        <v>6.9</v>
      </c>
      <c r="DQ7" s="52">
        <f t="shared" si="25"/>
        <v>6.9</v>
      </c>
      <c r="DR7" s="52"/>
      <c r="DS7" s="52">
        <f>DS8</f>
        <v>752.7</v>
      </c>
      <c r="DT7" s="52">
        <f t="shared" ref="DT7:EB7" si="26">DT8</f>
        <v>708.3</v>
      </c>
      <c r="DU7" s="52">
        <f t="shared" si="26"/>
        <v>566.20000000000005</v>
      </c>
      <c r="DV7" s="52">
        <f t="shared" si="26"/>
        <v>537.70000000000005</v>
      </c>
      <c r="DW7" s="52">
        <f t="shared" si="26"/>
        <v>511.1</v>
      </c>
      <c r="DX7" s="52">
        <f t="shared" si="26"/>
        <v>197.8</v>
      </c>
      <c r="DY7" s="52">
        <f t="shared" si="26"/>
        <v>171</v>
      </c>
      <c r="DZ7" s="52">
        <f t="shared" si="26"/>
        <v>160.5</v>
      </c>
      <c r="EA7" s="52">
        <f t="shared" si="26"/>
        <v>167.7</v>
      </c>
      <c r="EB7" s="52">
        <f t="shared" si="26"/>
        <v>180.9</v>
      </c>
      <c r="EC7" s="52"/>
      <c r="ED7" s="52">
        <f>ED8</f>
        <v>52.8</v>
      </c>
      <c r="EE7" s="52">
        <f t="shared" ref="EE7:EM7" si="27">EE8</f>
        <v>56.2</v>
      </c>
      <c r="EF7" s="52">
        <f t="shared" si="27"/>
        <v>59.5</v>
      </c>
      <c r="EG7" s="52">
        <f t="shared" si="27"/>
        <v>62.1</v>
      </c>
      <c r="EH7" s="52">
        <f t="shared" si="27"/>
        <v>64.5</v>
      </c>
      <c r="EI7" s="52">
        <f t="shared" si="27"/>
        <v>54</v>
      </c>
      <c r="EJ7" s="52">
        <f t="shared" si="27"/>
        <v>55.1</v>
      </c>
      <c r="EK7" s="52">
        <f t="shared" si="27"/>
        <v>52.2</v>
      </c>
      <c r="EL7" s="52">
        <f t="shared" si="27"/>
        <v>52.5</v>
      </c>
      <c r="EM7" s="52">
        <f t="shared" si="27"/>
        <v>54.6</v>
      </c>
      <c r="EN7" s="52"/>
      <c r="EO7" s="52">
        <f>EO8</f>
        <v>40.6</v>
      </c>
      <c r="EP7" s="52">
        <f t="shared" ref="EP7:EX7" si="28">EP8</f>
        <v>49.5</v>
      </c>
      <c r="EQ7" s="52">
        <f t="shared" si="28"/>
        <v>60.4</v>
      </c>
      <c r="ER7" s="52">
        <f t="shared" si="28"/>
        <v>67.8</v>
      </c>
      <c r="ES7" s="52">
        <f t="shared" si="28"/>
        <v>75.3</v>
      </c>
      <c r="ET7" s="52">
        <f t="shared" si="28"/>
        <v>67.5</v>
      </c>
      <c r="EU7" s="52">
        <f t="shared" si="28"/>
        <v>68.7</v>
      </c>
      <c r="EV7" s="52">
        <f t="shared" si="28"/>
        <v>68</v>
      </c>
      <c r="EW7" s="52">
        <f t="shared" si="28"/>
        <v>69.3</v>
      </c>
      <c r="EX7" s="52">
        <f t="shared" si="28"/>
        <v>72.400000000000006</v>
      </c>
      <c r="EY7" s="52"/>
      <c r="EZ7" s="53">
        <f>EZ8</f>
        <v>22812421</v>
      </c>
      <c r="FA7" s="53">
        <f t="shared" ref="FA7:FI7" si="29">FA8</f>
        <v>22907858</v>
      </c>
      <c r="FB7" s="53">
        <f t="shared" si="29"/>
        <v>23766355</v>
      </c>
      <c r="FC7" s="53">
        <f t="shared" si="29"/>
        <v>23790348</v>
      </c>
      <c r="FD7" s="53">
        <f t="shared" si="29"/>
        <v>23861470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280003</v>
      </c>
      <c r="D8" s="55">
        <v>46</v>
      </c>
      <c r="E8" s="55">
        <v>6</v>
      </c>
      <c r="F8" s="55">
        <v>0</v>
      </c>
      <c r="G8" s="55">
        <v>6</v>
      </c>
      <c r="H8" s="55" t="s">
        <v>170</v>
      </c>
      <c r="I8" s="55" t="s">
        <v>170</v>
      </c>
      <c r="J8" s="55" t="s">
        <v>171</v>
      </c>
      <c r="K8" s="55" t="s">
        <v>172</v>
      </c>
      <c r="L8" s="55" t="s">
        <v>173</v>
      </c>
      <c r="M8" s="55" t="s">
        <v>174</v>
      </c>
      <c r="N8" s="55" t="s">
        <v>175</v>
      </c>
      <c r="O8" s="55" t="s">
        <v>176</v>
      </c>
      <c r="P8" s="55" t="s">
        <v>177</v>
      </c>
      <c r="Q8" s="56">
        <v>6</v>
      </c>
      <c r="R8" s="55" t="s">
        <v>40</v>
      </c>
      <c r="S8" s="55" t="s">
        <v>40</v>
      </c>
      <c r="T8" s="55" t="s">
        <v>178</v>
      </c>
      <c r="U8" s="56">
        <v>5393607</v>
      </c>
      <c r="V8" s="56">
        <v>22805</v>
      </c>
      <c r="W8" s="55" t="s">
        <v>179</v>
      </c>
      <c r="X8" s="55" t="s">
        <v>179</v>
      </c>
      <c r="Y8" s="57" t="s">
        <v>180</v>
      </c>
      <c r="Z8" s="56" t="s">
        <v>40</v>
      </c>
      <c r="AA8" s="56" t="s">
        <v>40</v>
      </c>
      <c r="AB8" s="56" t="s">
        <v>40</v>
      </c>
      <c r="AC8" s="56">
        <v>462</v>
      </c>
      <c r="AD8" s="56" t="s">
        <v>40</v>
      </c>
      <c r="AE8" s="56">
        <v>462</v>
      </c>
      <c r="AF8" s="56" t="s">
        <v>40</v>
      </c>
      <c r="AG8" s="56" t="s">
        <v>40</v>
      </c>
      <c r="AH8" s="56" t="s">
        <v>40</v>
      </c>
      <c r="AI8" s="58">
        <v>93.8</v>
      </c>
      <c r="AJ8" s="58">
        <v>94.2</v>
      </c>
      <c r="AK8" s="58">
        <v>103.9</v>
      </c>
      <c r="AL8" s="58">
        <v>95.9</v>
      </c>
      <c r="AM8" s="58">
        <v>92.3</v>
      </c>
      <c r="AN8" s="58">
        <v>102.3</v>
      </c>
      <c r="AO8" s="58">
        <v>103.5</v>
      </c>
      <c r="AP8" s="58">
        <v>102.5</v>
      </c>
      <c r="AQ8" s="58">
        <v>100.2</v>
      </c>
      <c r="AR8" s="58">
        <v>96.5</v>
      </c>
      <c r="AS8" s="58">
        <v>93.7</v>
      </c>
      <c r="AT8" s="58">
        <v>42.7</v>
      </c>
      <c r="AU8" s="58">
        <v>44.4</v>
      </c>
      <c r="AV8" s="58">
        <v>53.8</v>
      </c>
      <c r="AW8" s="58">
        <v>56.5</v>
      </c>
      <c r="AX8" s="58">
        <v>58.4</v>
      </c>
      <c r="AY8" s="58">
        <v>64.8</v>
      </c>
      <c r="AZ8" s="58">
        <v>64.099999999999994</v>
      </c>
      <c r="BA8" s="58">
        <v>64.099999999999994</v>
      </c>
      <c r="BB8" s="58">
        <v>63.8</v>
      </c>
      <c r="BC8" s="58">
        <v>62.3</v>
      </c>
      <c r="BD8" s="58">
        <v>85.2</v>
      </c>
      <c r="BE8" s="59">
        <v>33.700000000000003</v>
      </c>
      <c r="BF8" s="59">
        <v>35.799999999999997</v>
      </c>
      <c r="BG8" s="59">
        <v>45.5</v>
      </c>
      <c r="BH8" s="59">
        <v>48.2</v>
      </c>
      <c r="BI8" s="59">
        <v>49.9</v>
      </c>
      <c r="BJ8" s="59">
        <v>61.9</v>
      </c>
      <c r="BK8" s="59">
        <v>61.7</v>
      </c>
      <c r="BL8" s="59">
        <v>61.5</v>
      </c>
      <c r="BM8" s="59">
        <v>61.1</v>
      </c>
      <c r="BN8" s="59">
        <v>59.5</v>
      </c>
      <c r="BO8" s="59">
        <v>82.6</v>
      </c>
      <c r="BP8" s="58">
        <v>23.9</v>
      </c>
      <c r="BQ8" s="58">
        <v>25.4</v>
      </c>
      <c r="BR8" s="58">
        <v>32.799999999999997</v>
      </c>
      <c r="BS8" s="58">
        <v>36</v>
      </c>
      <c r="BT8" s="58">
        <v>38.700000000000003</v>
      </c>
      <c r="BU8" s="58">
        <v>65.3</v>
      </c>
      <c r="BV8" s="58">
        <v>63.1</v>
      </c>
      <c r="BW8" s="58">
        <v>62.3</v>
      </c>
      <c r="BX8" s="58">
        <v>62.4</v>
      </c>
      <c r="BY8" s="58">
        <v>61.9</v>
      </c>
      <c r="BZ8" s="58">
        <v>70.7</v>
      </c>
      <c r="CA8" s="59">
        <v>23499</v>
      </c>
      <c r="CB8" s="59">
        <v>25256</v>
      </c>
      <c r="CC8" s="59">
        <v>27861</v>
      </c>
      <c r="CD8" s="59">
        <v>27317</v>
      </c>
      <c r="CE8" s="59">
        <v>28142</v>
      </c>
      <c r="CF8" s="59">
        <v>22234</v>
      </c>
      <c r="CG8" s="59">
        <v>22875</v>
      </c>
      <c r="CH8" s="59">
        <v>23419</v>
      </c>
      <c r="CI8" s="59">
        <v>23411</v>
      </c>
      <c r="CJ8" s="59">
        <v>23940</v>
      </c>
      <c r="CK8" s="58">
        <v>63608</v>
      </c>
      <c r="CL8" s="59">
        <v>6910</v>
      </c>
      <c r="CM8" s="59">
        <v>6565</v>
      </c>
      <c r="CN8" s="59">
        <v>6917</v>
      </c>
      <c r="CO8" s="59">
        <v>7271</v>
      </c>
      <c r="CP8" s="59">
        <v>7213</v>
      </c>
      <c r="CQ8" s="59">
        <v>8706</v>
      </c>
      <c r="CR8" s="59">
        <v>8691</v>
      </c>
      <c r="CS8" s="59">
        <v>8761</v>
      </c>
      <c r="CT8" s="59">
        <v>8739</v>
      </c>
      <c r="CU8" s="59">
        <v>8697</v>
      </c>
      <c r="CV8" s="58">
        <v>18510</v>
      </c>
      <c r="CW8" s="59">
        <v>179.3</v>
      </c>
      <c r="CX8" s="59">
        <v>160.69999999999999</v>
      </c>
      <c r="CY8" s="59">
        <v>132.5</v>
      </c>
      <c r="CZ8" s="59">
        <v>122.9</v>
      </c>
      <c r="DA8" s="59">
        <v>121.4</v>
      </c>
      <c r="DB8" s="59">
        <v>92.2</v>
      </c>
      <c r="DC8" s="59">
        <v>91.4</v>
      </c>
      <c r="DD8" s="59">
        <v>84</v>
      </c>
      <c r="DE8" s="59">
        <v>82.9</v>
      </c>
      <c r="DF8" s="59">
        <v>86.9</v>
      </c>
      <c r="DG8" s="59">
        <v>57.7</v>
      </c>
      <c r="DH8" s="59">
        <v>8.1999999999999993</v>
      </c>
      <c r="DI8" s="59">
        <v>8</v>
      </c>
      <c r="DJ8" s="59">
        <v>7.6</v>
      </c>
      <c r="DK8" s="59">
        <v>6.8</v>
      </c>
      <c r="DL8" s="59">
        <v>6.7</v>
      </c>
      <c r="DM8" s="59">
        <v>7.9</v>
      </c>
      <c r="DN8" s="59">
        <v>7.7</v>
      </c>
      <c r="DO8" s="59">
        <v>7.3</v>
      </c>
      <c r="DP8" s="59">
        <v>6.9</v>
      </c>
      <c r="DQ8" s="59">
        <v>6.9</v>
      </c>
      <c r="DR8" s="59">
        <v>26.7</v>
      </c>
      <c r="DS8" s="59">
        <v>752.7</v>
      </c>
      <c r="DT8" s="59">
        <v>708.3</v>
      </c>
      <c r="DU8" s="59">
        <v>566.20000000000005</v>
      </c>
      <c r="DV8" s="59">
        <v>537.70000000000005</v>
      </c>
      <c r="DW8" s="59">
        <v>511.1</v>
      </c>
      <c r="DX8" s="59">
        <v>197.8</v>
      </c>
      <c r="DY8" s="59">
        <v>171</v>
      </c>
      <c r="DZ8" s="59">
        <v>160.5</v>
      </c>
      <c r="EA8" s="59">
        <v>167.7</v>
      </c>
      <c r="EB8" s="59">
        <v>180.9</v>
      </c>
      <c r="EC8" s="59">
        <v>54.3</v>
      </c>
      <c r="ED8" s="58">
        <v>52.8</v>
      </c>
      <c r="EE8" s="58">
        <v>56.2</v>
      </c>
      <c r="EF8" s="58">
        <v>59.5</v>
      </c>
      <c r="EG8" s="58">
        <v>62.1</v>
      </c>
      <c r="EH8" s="58">
        <v>64.5</v>
      </c>
      <c r="EI8" s="58">
        <v>54</v>
      </c>
      <c r="EJ8" s="58">
        <v>55.1</v>
      </c>
      <c r="EK8" s="58">
        <v>52.2</v>
      </c>
      <c r="EL8" s="58">
        <v>52.5</v>
      </c>
      <c r="EM8" s="58">
        <v>54.6</v>
      </c>
      <c r="EN8" s="58">
        <v>58</v>
      </c>
      <c r="EO8" s="58">
        <v>40.6</v>
      </c>
      <c r="EP8" s="58">
        <v>49.5</v>
      </c>
      <c r="EQ8" s="58">
        <v>60.4</v>
      </c>
      <c r="ER8" s="58">
        <v>67.8</v>
      </c>
      <c r="ES8" s="58">
        <v>75.3</v>
      </c>
      <c r="ET8" s="58">
        <v>67.5</v>
      </c>
      <c r="EU8" s="58">
        <v>68.7</v>
      </c>
      <c r="EV8" s="58">
        <v>68</v>
      </c>
      <c r="EW8" s="58">
        <v>69.3</v>
      </c>
      <c r="EX8" s="58">
        <v>72.400000000000006</v>
      </c>
      <c r="EY8" s="58">
        <v>70.8</v>
      </c>
      <c r="EZ8" s="59">
        <v>22812421</v>
      </c>
      <c r="FA8" s="59">
        <v>22907858</v>
      </c>
      <c r="FB8" s="59">
        <v>23766355</v>
      </c>
      <c r="FC8" s="59">
        <v>23790348</v>
      </c>
      <c r="FD8" s="59">
        <v>23861470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C3217C6-22BD-48A1-89DE-673DD553DC9F}"/>
</file>

<file path=customXml/itemProps2.xml><?xml version="1.0" encoding="utf-8"?>
<ds:datastoreItem xmlns:ds="http://schemas.openxmlformats.org/officeDocument/2006/customXml" ds:itemID="{D0132F4F-75EC-400D-A48A-0F0979688CA3}"/>
</file>

<file path=customXml/itemProps3.xml><?xml version="1.0" encoding="utf-8"?>
<ds:datastoreItem xmlns:ds="http://schemas.openxmlformats.org/officeDocument/2006/customXml" ds:itemID="{7213BCE8-5F5D-4F94-A1E3-5A5FE22875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2025-12-15T04:58:56Z</dcterms:created>
  <dcterms:modified xsi:type="dcterms:W3CDTF">2026-02-04T06:38:39Z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