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28_兵庫県/"/>
    </mc:Choice>
  </mc:AlternateContent>
  <xr:revisionPtr revIDLastSave="1" documentId="13_ncr:1_{82854ADD-B7AE-4208-9BD0-011A47C2F9A6}" xr6:coauthVersionLast="47" xr6:coauthVersionMax="47" xr10:uidLastSave="{F3F344C5-AC1C-4DB9-B062-ACBE2EBBFF28}"/>
  <workbookProtection workbookAlgorithmName="SHA-512" workbookHashValue="Q1qJ29nmTNT2P4FiEb8tcXICpF7B+iyVEb3ecMh06+TRIlF7Wu/y4wZU2tYsMm/C6xzrI742CsjzzERIVWskPw==" workbookSaltValue="fRcwmPYQSWd5RezS0gmRSw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FB7" i="5"/>
  <c r="LK79" i="4" s="1"/>
  <c r="FA7" i="5"/>
  <c r="KV79" i="4" s="1"/>
  <c r="EZ7" i="5"/>
  <c r="EX7" i="5"/>
  <c r="EW7" i="5"/>
  <c r="IM80" i="4" s="1"/>
  <c r="EV7" i="5"/>
  <c r="HX80" i="4" s="1"/>
  <c r="EU7" i="5"/>
  <c r="ET7" i="5"/>
  <c r="ES7" i="5"/>
  <c r="JB79" i="4" s="1"/>
  <c r="ER7" i="5"/>
  <c r="EQ7" i="5"/>
  <c r="EP7" i="5"/>
  <c r="EO7" i="5"/>
  <c r="GT79" i="4" s="1"/>
  <c r="EM7" i="5"/>
  <c r="EL7" i="5"/>
  <c r="EK7" i="5"/>
  <c r="EJ7" i="5"/>
  <c r="EI7" i="5"/>
  <c r="EH7" i="5"/>
  <c r="EG7" i="5"/>
  <c r="EZ79" i="4" s="1"/>
  <c r="EF7" i="5"/>
  <c r="EK79" i="4" s="1"/>
  <c r="EE7" i="5"/>
  <c r="ED7" i="5"/>
  <c r="EB7" i="5"/>
  <c r="BX80" i="4" s="1"/>
  <c r="EA7" i="5"/>
  <c r="BI80" i="4" s="1"/>
  <c r="DZ7" i="5"/>
  <c r="DY7" i="5"/>
  <c r="DX7" i="5"/>
  <c r="P80" i="4" s="1"/>
  <c r="DW7" i="5"/>
  <c r="BX79" i="4" s="1"/>
  <c r="DV7" i="5"/>
  <c r="DU7" i="5"/>
  <c r="DT7" i="5"/>
  <c r="DS7" i="5"/>
  <c r="P79" i="4" s="1"/>
  <c r="DQ7" i="5"/>
  <c r="DP7" i="5"/>
  <c r="DO7" i="5"/>
  <c r="DN7" i="5"/>
  <c r="KU56" i="4" s="1"/>
  <c r="DM7" i="5"/>
  <c r="DL7" i="5"/>
  <c r="DK7" i="5"/>
  <c r="DJ7" i="5"/>
  <c r="LJ55" i="4" s="1"/>
  <c r="DI7" i="5"/>
  <c r="KU55" i="4" s="1"/>
  <c r="DH7" i="5"/>
  <c r="DF7" i="5"/>
  <c r="DE7" i="5"/>
  <c r="IK56" i="4" s="1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DS56" i="4" s="1"/>
  <c r="CQ7" i="5"/>
  <c r="CP7" i="5"/>
  <c r="CO7" i="5"/>
  <c r="EW55" i="4" s="1"/>
  <c r="CN7" i="5"/>
  <c r="EH55" i="4" s="1"/>
  <c r="CM7" i="5"/>
  <c r="CL7" i="5"/>
  <c r="CJ7" i="5"/>
  <c r="BX56" i="4" s="1"/>
  <c r="CI7" i="5"/>
  <c r="BI56" i="4" s="1"/>
  <c r="CH7" i="5"/>
  <c r="CG7" i="5"/>
  <c r="CF7" i="5"/>
  <c r="P56" i="4" s="1"/>
  <c r="CE7" i="5"/>
  <c r="BX55" i="4" s="1"/>
  <c r="CD7" i="5"/>
  <c r="CC7" i="5"/>
  <c r="CB7" i="5"/>
  <c r="CA7" i="5"/>
  <c r="P55" i="4" s="1"/>
  <c r="BY7" i="5"/>
  <c r="BX7" i="5"/>
  <c r="BW7" i="5"/>
  <c r="BV7" i="5"/>
  <c r="KU34" i="4" s="1"/>
  <c r="BU7" i="5"/>
  <c r="BT7" i="5"/>
  <c r="BS7" i="5"/>
  <c r="BR7" i="5"/>
  <c r="LJ33" i="4" s="1"/>
  <c r="BQ7" i="5"/>
  <c r="KU33" i="4" s="1"/>
  <c r="BP7" i="5"/>
  <c r="BN7" i="5"/>
  <c r="BM7" i="5"/>
  <c r="BL7" i="5"/>
  <c r="HV34" i="4" s="1"/>
  <c r="BK7" i="5"/>
  <c r="BJ7" i="5"/>
  <c r="BI7" i="5"/>
  <c r="IZ33" i="4" s="1"/>
  <c r="BH7" i="5"/>
  <c r="BG7" i="5"/>
  <c r="BF7" i="5"/>
  <c r="BE7" i="5"/>
  <c r="GR33" i="4" s="1"/>
  <c r="BC7" i="5"/>
  <c r="BB7" i="5"/>
  <c r="BA7" i="5"/>
  <c r="AZ7" i="5"/>
  <c r="DS34" i="4" s="1"/>
  <c r="AY7" i="5"/>
  <c r="AX7" i="5"/>
  <c r="AW7" i="5"/>
  <c r="EW33" i="4" s="1"/>
  <c r="AV7" i="5"/>
  <c r="EH33" i="4" s="1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AE6" i="5"/>
  <c r="AD6" i="5"/>
  <c r="AC6" i="5"/>
  <c r="AB6" i="5"/>
  <c r="LP8" i="4" s="1"/>
  <c r="AA6" i="5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R6" i="5"/>
  <c r="CN10" i="4" s="1"/>
  <c r="Q6" i="5"/>
  <c r="AU10" i="4" s="1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H90" i="4"/>
  <c r="G90" i="4"/>
  <c r="D90" i="4"/>
  <c r="C90" i="4"/>
  <c r="MO80" i="4"/>
  <c r="LZ80" i="4"/>
  <c r="LK80" i="4"/>
  <c r="KG80" i="4"/>
  <c r="JB80" i="4"/>
  <c r="HI80" i="4"/>
  <c r="GT80" i="4"/>
  <c r="FO80" i="4"/>
  <c r="EZ80" i="4"/>
  <c r="EK80" i="4"/>
  <c r="DV80" i="4"/>
  <c r="DG80" i="4"/>
  <c r="AT80" i="4"/>
  <c r="AE80" i="4"/>
  <c r="MO79" i="4"/>
  <c r="LZ79" i="4"/>
  <c r="KG79" i="4"/>
  <c r="IM79" i="4"/>
  <c r="HX79" i="4"/>
  <c r="HI79" i="4"/>
  <c r="FO79" i="4"/>
  <c r="DV79" i="4"/>
  <c r="DG79" i="4"/>
  <c r="BI79" i="4"/>
  <c r="AT79" i="4"/>
  <c r="AE79" i="4"/>
  <c r="MN56" i="4"/>
  <c r="LY56" i="4"/>
  <c r="LJ56" i="4"/>
  <c r="KF56" i="4"/>
  <c r="IZ56" i="4"/>
  <c r="HG56" i="4"/>
  <c r="GR56" i="4"/>
  <c r="FL56" i="4"/>
  <c r="EW56" i="4"/>
  <c r="EH56" i="4"/>
  <c r="DD56" i="4"/>
  <c r="AT56" i="4"/>
  <c r="AE56" i="4"/>
  <c r="MN55" i="4"/>
  <c r="LY55" i="4"/>
  <c r="KF55" i="4"/>
  <c r="IZ55" i="4"/>
  <c r="IK55" i="4"/>
  <c r="HV55" i="4"/>
  <c r="HG55" i="4"/>
  <c r="GR55" i="4"/>
  <c r="FL55" i="4"/>
  <c r="DS55" i="4"/>
  <c r="DD55" i="4"/>
  <c r="BI55" i="4"/>
  <c r="AT55" i="4"/>
  <c r="AE55" i="4"/>
  <c r="MN34" i="4"/>
  <c r="LY34" i="4"/>
  <c r="LJ34" i="4"/>
  <c r="KF34" i="4"/>
  <c r="IZ34" i="4"/>
  <c r="IK34" i="4"/>
  <c r="HG34" i="4"/>
  <c r="GR34" i="4"/>
  <c r="FL34" i="4"/>
  <c r="EW34" i="4"/>
  <c r="EH34" i="4"/>
  <c r="DD34" i="4"/>
  <c r="BI34" i="4"/>
  <c r="AT34" i="4"/>
  <c r="AE34" i="4"/>
  <c r="MN33" i="4"/>
  <c r="LY33" i="4"/>
  <c r="KF33" i="4"/>
  <c r="IK33" i="4"/>
  <c r="HV33" i="4"/>
  <c r="HG33" i="4"/>
  <c r="FL33" i="4"/>
  <c r="DS33" i="4"/>
  <c r="DD33" i="4"/>
  <c r="BX33" i="4"/>
  <c r="BI33" i="4"/>
  <c r="AT33" i="4"/>
  <c r="AE33" i="4"/>
  <c r="P33" i="4"/>
  <c r="LP12" i="4"/>
  <c r="ID12" i="4"/>
  <c r="CN12" i="4"/>
  <c r="AU12" i="4"/>
  <c r="LP10" i="4"/>
  <c r="JW10" i="4"/>
  <c r="ID10" i="4"/>
  <c r="EG10" i="4"/>
  <c r="JW8" i="4"/>
  <c r="ID8" i="4"/>
  <c r="EG8" i="4"/>
  <c r="CN8" i="4"/>
  <c r="AU8" i="4"/>
  <c r="B8" i="4"/>
  <c r="B6" i="4"/>
  <c r="BX78" i="4" l="1"/>
  <c r="BX54" i="4"/>
  <c r="BX32" i="4"/>
  <c r="MO78" i="4"/>
  <c r="MN54" i="4"/>
  <c r="MN32" i="4"/>
  <c r="JB78" i="4"/>
  <c r="IZ54" i="4"/>
  <c r="IZ32" i="4"/>
  <c r="FO78" i="4"/>
  <c r="FL54" i="4"/>
  <c r="FL32" i="4"/>
  <c r="C11" i="5"/>
  <c r="D11" i="5"/>
  <c r="E11" i="5"/>
  <c r="B11" i="5"/>
  <c r="GR54" i="4" l="1"/>
  <c r="P78" i="4"/>
  <c r="P54" i="4"/>
  <c r="P32" i="4"/>
  <c r="KG78" i="4"/>
  <c r="KF54" i="4"/>
  <c r="KF32" i="4"/>
  <c r="GT78" i="4"/>
  <c r="GR32" i="4"/>
  <c r="DG78" i="4"/>
  <c r="DD54" i="4"/>
  <c r="DD32" i="4"/>
  <c r="EZ78" i="4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  <c r="AE78" i="4"/>
  <c r="KV78" i="4"/>
  <c r="KU54" i="4"/>
  <c r="KU32" i="4"/>
  <c r="HI78" i="4"/>
  <c r="HG54" i="4"/>
  <c r="HG32" i="4"/>
  <c r="DV78" i="4"/>
  <c r="DS54" i="4"/>
  <c r="DS32" i="4"/>
  <c r="AE54" i="4"/>
  <c r="AE32" i="4"/>
</calcChain>
</file>

<file path=xl/sharedStrings.xml><?xml version="1.0" encoding="utf-8"?>
<sst xmlns="http://schemas.openxmlformats.org/spreadsheetml/2006/main" count="344" uniqueCount="187">
  <si>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</si>
  <si>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</si>
  <si>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</si>
  <si>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</si>
  <si>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</si>
  <si>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</si>
  <si>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</si>
  <si>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</si>
  <si>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</si>
  <si>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</si>
  <si>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</si>
  <si>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</si>
  <si>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</si>
  <si>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</si>
  <si>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</si>
  <si>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</si>
  <si>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</si>
  <si>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</si>
  <si>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</si>
  <si>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</si>
  <si>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</si>
  <si>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</si>
  <si>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</si>
  <si>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</si>
  <si>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</si>
  <si>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</si>
  <si>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</si>
  <si>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</si>
  <si>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</si>
  <si>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</si>
  <si>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</si>
  <si>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</si>
  <si>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</si>
  <si>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</si>
  <si>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</si>
  <si>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</si>
  <si>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</si>
  <si>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</si>
  <si>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</si>
  <si>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</si>
  <si>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</si>
  <si>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</si>
  <si>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</si>
  <si>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</si>
  <si>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</si>
  <si>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</si>
  <si>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</si>
  <si>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</si>
  <si>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</si>
  <si>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</si>
  <si>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</si>
  <si>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</si>
  <si>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</si>
  <si>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</si>
  <si>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</si>
  <si>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</si>
  <si>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</si>
  <si>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</si>
  <si>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</si>
  <si>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</si>
  <si>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</si>
  <si>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</si>
  <si>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</si>
  <si>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</si>
  <si>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</si>
  <si>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</si>
  <si>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</si>
  <si>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</si>
  <si>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</si>
  <si>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</si>
  <si>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</si>
  <si>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</si>
  <si>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</si>
  <si>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</si>
  <si>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</si>
  <si>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</si>
  <si>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</si>
  <si>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</si>
  <si>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</si>
  <si>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</si>
  <si>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</si>
  <si>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</si>
  <si>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</si>
  <si>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</si>
  <si>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</si>
  <si>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</si>
  <si>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</si>
  <si>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</si>
  <si>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</si>
  <si>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</si>
  <si>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</si>
  <si>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</si>
  <si>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</si>
  <si>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</si>
  <si>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</si>
  <si>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</si>
  <si>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</si>
  <si>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</si>
  <si>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</si>
  <si>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</si>
  <si>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</si>
  <si>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</si>
  <si>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</si>
  <si>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</si>
  <si>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</si>
  <si>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</si>
  <si>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</si>
  <si>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</si>
  <si>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</si>
  <si>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</si>
  <si>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</si>
  <si>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</si>
  <si>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</si>
  <si>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</si>
  <si>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</si>
  <si>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</si>
  <si>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</si>
  <si>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</si>
  <si>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</si>
  <si>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</si>
  <si>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</si>
  <si>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</si>
  <si>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</si>
  <si>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</si>
  <si>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</si>
  <si>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</si>
  <si>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</si>
  <si>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</si>
  <si>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</si>
  <si>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</si>
  <si>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</si>
  <si>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</si>
  <si>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</si>
  <si>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</si>
  <si>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</si>
  <si>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</si>
  <si>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</si>
  <si>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</si>
  <si>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</si>
  <si>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</si>
  <si>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</si>
  <si>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</si>
  <si>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</si>
  <si>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</si>
  <si>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</si>
  <si>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</si>
  <si>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</si>
  <si>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</si>
  <si>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</si>
  <si>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</si>
  <si>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</si>
  <si>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</si>
  <si>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</si>
  <si>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</si>
  <si>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</si>
  <si>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</si>
  <si>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</si>
  <si>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</si>
  <si>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</si>
  <si>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</si>
  <si>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</si>
  <si>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</si>
  <si>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</si>
  <si>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</si>
  <si>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</si>
  <si>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兵庫県</t>
  </si>
  <si>
    <t>丹波医療センター</t>
  </si>
  <si>
    <t>条例全部</t>
  </si>
  <si>
    <t>病院事業</t>
  </si>
  <si>
    <t>一般病院</t>
  </si>
  <si>
    <t>300床以上～400床未満</t>
  </si>
  <si>
    <t>自治体職員</t>
  </si>
  <si>
    <t>直営</t>
  </si>
  <si>
    <t>対象</t>
  </si>
  <si>
    <t>ド 透 訓 ガ</t>
  </si>
  <si>
    <t>救 臨 が 感 へ 災 地 輪</t>
  </si>
  <si>
    <t>第２種該当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</si>
  <si>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</si>
  <si>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</si>
  <si>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</si>
  <si>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</si>
  <si>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</si>
  <si>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</si>
  <si>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丹波圏域の中核病院として、小児医療、周産期医療の拠点病院としての役割を担うとともに、救急診療や急性期医療、消化器、循環器をはじめとする専門医療のみならず、地域包括ケア、回復期リハビリテーションなど地域密着型の医療も提供している。
　また、圏域の救急医療の中核病院として、2次を中心に、3次的機能病院としての役割も果たしている。</t>
    <phoneticPr fontId="5"/>
  </si>
  <si>
    <r>
      <t xml:space="preserve">　令和元年7月1日開院のため、有形固定資産減価償却率は全国平均を下回っている。
</t>
    </r>
    <r>
      <rPr>
        <sz val="11"/>
        <rFont val="ＭＳ ゴシック"/>
        <family val="3"/>
        <charset val="128"/>
      </rPr>
      <t xml:space="preserve">　開院に合わせて整備した多くの器械も耐用年数が近づいており、器械備品減価償却率は年々増加している。
</t>
    </r>
    <r>
      <rPr>
        <sz val="11"/>
        <color theme="1"/>
        <rFont val="ＭＳ ゴシック"/>
        <family val="3"/>
        <charset val="128"/>
      </rPr>
      <t>　旧病院から移設して使用している器械の老朽化も進んでおり、経営状況を考慮しながら、計画的な更新を行う必要がある。</t>
    </r>
    <rPh sb="41" eb="43">
      <t>カイイン</t>
    </rPh>
    <rPh sb="44" eb="45">
      <t>ア</t>
    </rPh>
    <rPh sb="48" eb="50">
      <t>セイビ</t>
    </rPh>
    <rPh sb="52" eb="53">
      <t>オオ</t>
    </rPh>
    <rPh sb="55" eb="57">
      <t>キカイ</t>
    </rPh>
    <rPh sb="58" eb="60">
      <t>タイヨウ</t>
    </rPh>
    <rPh sb="60" eb="62">
      <t>ネンスウ</t>
    </rPh>
    <rPh sb="63" eb="65">
      <t>チカズ</t>
    </rPh>
    <rPh sb="113" eb="114">
      <t>スス</t>
    </rPh>
    <rPh sb="119" eb="121">
      <t>ケイエイ</t>
    </rPh>
    <rPh sb="121" eb="123">
      <t>ジョウキョウ</t>
    </rPh>
    <rPh sb="124" eb="126">
      <t>コウリョ</t>
    </rPh>
    <rPh sb="138" eb="139">
      <t>オコナ</t>
    </rPh>
    <phoneticPr fontId="5"/>
  </si>
  <si>
    <t>　令和６年度は、救急患者の受け入れ促進、地域医療連携の推進などにより、病床利用率が対前年度４％増の89.3％になるなど、医業収益は増加した。
　一方、給与改定等による給与費の増、抗がん剤等の使用増による材料費の増、大規模な建物修繕の発生や委託料の増など、対前年度の費用増が収益増を上回った。
　その結果、医業収支比率は79.3％と前年度から0.6％悪化した。</t>
    <rPh sb="1" eb="3">
      <t>レイワ</t>
    </rPh>
    <rPh sb="4" eb="6">
      <t>ネンド</t>
    </rPh>
    <rPh sb="8" eb="10">
      <t>キュウキュウ</t>
    </rPh>
    <rPh sb="10" eb="12">
      <t>カンジャ</t>
    </rPh>
    <rPh sb="13" eb="14">
      <t>ウ</t>
    </rPh>
    <rPh sb="15" eb="16">
      <t>イ</t>
    </rPh>
    <rPh sb="17" eb="19">
      <t>ソクシン</t>
    </rPh>
    <rPh sb="20" eb="22">
      <t>チイキ</t>
    </rPh>
    <rPh sb="22" eb="24">
      <t>イリョウ</t>
    </rPh>
    <rPh sb="24" eb="26">
      <t>レンケイ</t>
    </rPh>
    <rPh sb="27" eb="29">
      <t>スイシン</t>
    </rPh>
    <rPh sb="35" eb="37">
      <t>ビョウショウ</t>
    </rPh>
    <rPh sb="37" eb="40">
      <t>リヨウリツ</t>
    </rPh>
    <rPh sb="41" eb="42">
      <t>タイ</t>
    </rPh>
    <rPh sb="47" eb="48">
      <t>ゾウ</t>
    </rPh>
    <rPh sb="60" eb="62">
      <t>イギョウ</t>
    </rPh>
    <rPh sb="62" eb="64">
      <t>シュウエキ</t>
    </rPh>
    <rPh sb="65" eb="67">
      <t>ゾウカ</t>
    </rPh>
    <rPh sb="72" eb="74">
      <t>イッポウ</t>
    </rPh>
    <rPh sb="75" eb="77">
      <t>キュウヨ</t>
    </rPh>
    <rPh sb="77" eb="79">
      <t>カイテイ</t>
    </rPh>
    <rPh sb="79" eb="80">
      <t>トウ</t>
    </rPh>
    <rPh sb="83" eb="86">
      <t>キュウヨヒ</t>
    </rPh>
    <rPh sb="87" eb="88">
      <t>ゾウ</t>
    </rPh>
    <rPh sb="89" eb="90">
      <t>コウ</t>
    </rPh>
    <rPh sb="92" eb="93">
      <t>ザイ</t>
    </rPh>
    <rPh sb="93" eb="94">
      <t>トウ</t>
    </rPh>
    <rPh sb="95" eb="97">
      <t>シヨウ</t>
    </rPh>
    <rPh sb="97" eb="98">
      <t>ゾウ</t>
    </rPh>
    <rPh sb="101" eb="104">
      <t>ザイリョウヒ</t>
    </rPh>
    <rPh sb="105" eb="106">
      <t>ゾウ</t>
    </rPh>
    <rPh sb="107" eb="110">
      <t>ダイキボ</t>
    </rPh>
    <rPh sb="111" eb="113">
      <t>タテモノ</t>
    </rPh>
    <rPh sb="113" eb="115">
      <t>シュウゼン</t>
    </rPh>
    <rPh sb="116" eb="118">
      <t>ハッセイ</t>
    </rPh>
    <rPh sb="119" eb="122">
      <t>イタクリョウ</t>
    </rPh>
    <rPh sb="123" eb="124">
      <t>ゾウ</t>
    </rPh>
    <rPh sb="127" eb="128">
      <t>タイ</t>
    </rPh>
    <rPh sb="128" eb="131">
      <t>ゼンネンド</t>
    </rPh>
    <rPh sb="132" eb="134">
      <t>ヒヨウ</t>
    </rPh>
    <rPh sb="134" eb="135">
      <t>ゾウ</t>
    </rPh>
    <rPh sb="136" eb="139">
      <t>シュウエキゾウ</t>
    </rPh>
    <rPh sb="140" eb="142">
      <t>ウワマワ</t>
    </rPh>
    <rPh sb="149" eb="151">
      <t>ケッカ</t>
    </rPh>
    <rPh sb="152" eb="154">
      <t>イギョウ</t>
    </rPh>
    <rPh sb="154" eb="156">
      <t>シュウシ</t>
    </rPh>
    <rPh sb="156" eb="158">
      <t>ヒリツ</t>
    </rPh>
    <rPh sb="165" eb="168">
      <t>ゼンネンド</t>
    </rPh>
    <rPh sb="174" eb="176">
      <t>アッカ</t>
    </rPh>
    <phoneticPr fontId="5"/>
  </si>
  <si>
    <t xml:space="preserve">
　令和元年7月1日の開院以来、入院患者数は段階的に増加しており、収益も年々増加している。
　一方、職員給与費対医業収益比率は全国平均を上回っており、また近年の物価高による材料費、経費等の増加、減価償却費の負担が収益の増加を上回っている状況であり、医業収支比率も類似病院平均値を下回る状態が続いている。
　引き続き、救急患者の受入促進、地域医療連携の強化などに取り組み収益を確保するとともに、費用の抑制に努め、経営の安定化に努める。</t>
    <rPh sb="124" eb="126">
      <t>イギョウ</t>
    </rPh>
    <rPh sb="126" eb="128">
      <t>シュウシ</t>
    </rPh>
    <rPh sb="128" eb="130">
      <t>ヒリツ</t>
    </rPh>
    <rPh sb="131" eb="133">
      <t>ルイジ</t>
    </rPh>
    <rPh sb="133" eb="135">
      <t>ビョウイン</t>
    </rPh>
    <rPh sb="135" eb="138">
      <t>ヘイキンチ</t>
    </rPh>
    <rPh sb="139" eb="141">
      <t>シタマワ</t>
    </rPh>
    <rPh sb="142" eb="144">
      <t>ジョウタイ</t>
    </rPh>
    <rPh sb="145" eb="146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</si>
</sst>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63</c:v>
                </c:pt>
                <c:pt idx="1">
                  <c:v>67.400000000000006</c:v>
                </c:pt>
                <c:pt idx="2">
                  <c:v>80.2</c:v>
                </c:pt>
                <c:pt idx="3">
                  <c:v>85.3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D-45B7-A2CB-213EF1BD2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66.5</c:v>
                </c:pt>
                <c:pt idx="1">
                  <c:v>66.8</c:v>
                </c:pt>
                <c:pt idx="2">
                  <c:v>66.599999999999994</c:v>
                </c:pt>
                <c:pt idx="3">
                  <c:v>68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D-45B7-A2CB-213EF1BD2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14802</c:v>
                </c:pt>
                <c:pt idx="1">
                  <c:v>15277</c:v>
                </c:pt>
                <c:pt idx="2">
                  <c:v>15216</c:v>
                </c:pt>
                <c:pt idx="3">
                  <c:v>16283</c:v>
                </c:pt>
                <c:pt idx="4">
                  <c:v>17118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E-435F-AA37-35343AD4D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15986</c:v>
                </c:pt>
                <c:pt idx="1">
                  <c:v>16421</c:v>
                </c:pt>
                <c:pt idx="2">
                  <c:v>17279</c:v>
                </c:pt>
                <c:pt idx="3">
                  <c:v>17851</c:v>
                </c:pt>
                <c:pt idx="4">
                  <c:v>18102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E-435F-AA37-35343AD4D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56339</c:v>
                </c:pt>
                <c:pt idx="1">
                  <c:v>57357</c:v>
                </c:pt>
                <c:pt idx="2">
                  <c:v>56975</c:v>
                </c:pt>
                <c:pt idx="3">
                  <c:v>55908</c:v>
                </c:pt>
                <c:pt idx="4">
                  <c:v>56073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E-4845-AFBE-076F7A3B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57368</c:v>
                </c:pt>
                <c:pt idx="1">
                  <c:v>59838</c:v>
                </c:pt>
                <c:pt idx="2">
                  <c:v>62697</c:v>
                </c:pt>
                <c:pt idx="3">
                  <c:v>62059</c:v>
                </c:pt>
                <c:pt idx="4">
                  <c:v>63076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845-AFBE-076F7A3B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190.7</c:v>
                </c:pt>
                <c:pt idx="1">
                  <c:v>193.8</c:v>
                </c:pt>
                <c:pt idx="2">
                  <c:v>195.8</c:v>
                </c:pt>
                <c:pt idx="3">
                  <c:v>203.1</c:v>
                </c:pt>
                <c:pt idx="4">
                  <c:v>207.3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3-4522-88CD-AD651F7D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83.2</c:v>
                </c:pt>
                <c:pt idx="1">
                  <c:v>84.6</c:v>
                </c:pt>
                <c:pt idx="2">
                  <c:v>67.8</c:v>
                </c:pt>
                <c:pt idx="3">
                  <c:v>61.8</c:v>
                </c:pt>
                <c:pt idx="4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3-4522-88CD-AD651F7D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69.400000000000006</c:v>
                </c:pt>
                <c:pt idx="1">
                  <c:v>71</c:v>
                </c:pt>
                <c:pt idx="2">
                  <c:v>78.2</c:v>
                </c:pt>
                <c:pt idx="3">
                  <c:v>76.8</c:v>
                </c:pt>
                <c:pt idx="4">
                  <c:v>76.3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C-4E12-B93B-AC00CB394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81.400000000000006</c:v>
                </c:pt>
                <c:pt idx="1">
                  <c:v>83.7</c:v>
                </c:pt>
                <c:pt idx="2">
                  <c:v>84</c:v>
                </c:pt>
                <c:pt idx="3">
                  <c:v>83.4</c:v>
                </c:pt>
                <c:pt idx="4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C-4E12-B93B-AC00CB394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73</c:v>
                </c:pt>
                <c:pt idx="1">
                  <c:v>74.400000000000006</c:v>
                </c:pt>
                <c:pt idx="2">
                  <c:v>81.400000000000006</c:v>
                </c:pt>
                <c:pt idx="3">
                  <c:v>79.900000000000006</c:v>
                </c:pt>
                <c:pt idx="4">
                  <c:v>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E-493F-8BA5-09086138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84.1</c:v>
                </c:pt>
                <c:pt idx="1">
                  <c:v>86.3</c:v>
                </c:pt>
                <c:pt idx="2">
                  <c:v>86.6</c:v>
                </c:pt>
                <c:pt idx="3">
                  <c:v>86.2</c:v>
                </c:pt>
                <c:pt idx="4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E-493F-8BA5-09086138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95.2</c:v>
                </c:pt>
                <c:pt idx="1">
                  <c:v>96.4</c:v>
                </c:pt>
                <c:pt idx="2">
                  <c:v>99</c:v>
                </c:pt>
                <c:pt idx="3">
                  <c:v>92.1</c:v>
                </c:pt>
                <c:pt idx="4">
                  <c:v>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F-4E61-B91A-C5087BD58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102.4</c:v>
                </c:pt>
                <c:pt idx="1">
                  <c:v>107.2</c:v>
                </c:pt>
                <c:pt idx="2">
                  <c:v>104.8</c:v>
                </c:pt>
                <c:pt idx="3">
                  <c:v>95.8</c:v>
                </c:pt>
                <c:pt idx="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F-4E61-B91A-C5087BD58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12.5</c:v>
                </c:pt>
                <c:pt idx="1">
                  <c:v>18.399999999999999</c:v>
                </c:pt>
                <c:pt idx="2">
                  <c:v>24.5</c:v>
                </c:pt>
                <c:pt idx="3">
                  <c:v>29.6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D-4722-8F50-B921359B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54.3</c:v>
                </c:pt>
                <c:pt idx="1">
                  <c:v>54.9</c:v>
                </c:pt>
                <c:pt idx="2">
                  <c:v>56.1</c:v>
                </c:pt>
                <c:pt idx="3">
                  <c:v>57.5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D-4722-8F50-B921359B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33.200000000000003</c:v>
                </c:pt>
                <c:pt idx="1">
                  <c:v>44</c:v>
                </c:pt>
                <c:pt idx="2">
                  <c:v>55.6</c:v>
                </c:pt>
                <c:pt idx="3">
                  <c:v>63.6</c:v>
                </c:pt>
                <c:pt idx="4">
                  <c:v>72.400000000000006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8-4433-BA55-34D58CBED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68.8</c:v>
                </c:pt>
                <c:pt idx="2">
                  <c:v>69.7</c:v>
                </c:pt>
                <c:pt idx="3">
                  <c:v>70.400000000000006</c:v>
                </c:pt>
                <c:pt idx="4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8-4433-BA55-34D58CBED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55805525</c:v>
                </c:pt>
                <c:pt idx="1">
                  <c:v>56225291</c:v>
                </c:pt>
                <c:pt idx="2">
                  <c:v>56352769</c:v>
                </c:pt>
                <c:pt idx="3">
                  <c:v>56677281</c:v>
                </c:pt>
                <c:pt idx="4">
                  <c:v>56999706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9-4049-AD78-1554C613B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50234873</c:v>
                </c:pt>
                <c:pt idx="1">
                  <c:v>50294422</c:v>
                </c:pt>
                <c:pt idx="2">
                  <c:v>49693831</c:v>
                </c:pt>
                <c:pt idx="3">
                  <c:v>50513249</c:v>
                </c:pt>
                <c:pt idx="4">
                  <c:v>51975936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9-4049-AD78-1554C613B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19</c:v>
                </c:pt>
                <c:pt idx="1">
                  <c:v>20.2</c:v>
                </c:pt>
                <c:pt idx="2">
                  <c:v>20.2</c:v>
                </c:pt>
                <c:pt idx="3">
                  <c:v>20.5</c:v>
                </c:pt>
                <c:pt idx="4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4-49D9-A811-63C70E4E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24.1</c:v>
                </c:pt>
                <c:pt idx="1">
                  <c:v>23.9</c:v>
                </c:pt>
                <c:pt idx="2">
                  <c:v>24.4</c:v>
                </c:pt>
                <c:pt idx="3">
                  <c:v>25.7</c:v>
                </c:pt>
                <c:pt idx="4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4-49D9-A811-63C70E4E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74.400000000000006</c:v>
                </c:pt>
                <c:pt idx="1">
                  <c:v>71.900000000000006</c:v>
                </c:pt>
                <c:pt idx="2">
                  <c:v>64</c:v>
                </c:pt>
                <c:pt idx="3">
                  <c:v>65.099999999999994</c:v>
                </c:pt>
                <c:pt idx="4">
                  <c:v>64.900000000000006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2-42A8-9EF8-9D4AA087F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60.8</c:v>
                </c:pt>
                <c:pt idx="1">
                  <c:v>57.4</c:v>
                </c:pt>
                <c:pt idx="2">
                  <c:v>55.7</c:v>
                </c:pt>
                <c:pt idx="3">
                  <c:v>57.2</c:v>
                </c:pt>
                <c:pt idx="4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2-42A8-9EF8-9D4AA087F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Y72" sqref="NY72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兵庫県　丹波医療センター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8" t="str">
        <f>データ!K6</f>
        <v>条例全部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300床以上～400床未満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自治体職員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316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27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対象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ド 透 訓 ガ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が 感 へ 災 地 輪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>
        <f>データ!AD6</f>
        <v>4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320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>
        <f>データ!U6</f>
        <v>5393607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26679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-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第２種該当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７：１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316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316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183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R02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R03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R04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R05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R06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R02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R03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R04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R05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R06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R02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R03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R04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R05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R06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R02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R03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R04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R05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R06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95.2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96.4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99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92.1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89.2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73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74.400000000000006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81.400000000000006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79.900000000000006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79.3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69.400000000000006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71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78.2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76.8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76.3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63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67.400000000000006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80.2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85.3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89.3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102.4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107.2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104.8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95.8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92.8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84.1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86.3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86.6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86.2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85.2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81.400000000000006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83.7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84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83.4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82.4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66.5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66.8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66.599999999999994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68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70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37" t="s">
        <v>185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37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37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37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37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37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37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37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37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37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37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37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40"/>
      <c r="NK51" s="141"/>
      <c r="NL51" s="141"/>
      <c r="NM51" s="141"/>
      <c r="NN51" s="141"/>
      <c r="NO51" s="141"/>
      <c r="NP51" s="141"/>
      <c r="NQ51" s="141"/>
      <c r="NR51" s="141"/>
      <c r="NS51" s="141"/>
      <c r="NT51" s="141"/>
      <c r="NU51" s="141"/>
      <c r="NV51" s="141"/>
      <c r="NW51" s="141"/>
      <c r="NX51" s="142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R02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R03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R04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R05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R06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R02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R03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R04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R05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R06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R02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R03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R04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R05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R06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R02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R03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R04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R05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R06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184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43">
        <f>データ!CA7</f>
        <v>56339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57357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56975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55908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56073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43">
        <f>データ!CL7</f>
        <v>14802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15277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15216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16283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17118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74.400000000000006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71.900000000000006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64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65.099999999999994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64.900000000000006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19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20.2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20.2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20.5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21.6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43">
        <f>データ!CF7</f>
        <v>57368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59838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62697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62059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63076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43">
        <f>データ!CQ7</f>
        <v>15986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16421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17279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17851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18102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60.8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57.4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55.7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57.2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58.7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24.1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23.9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24.4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25.7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25.9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6" t="s">
        <v>186</v>
      </c>
      <c r="NK70" s="147"/>
      <c r="NL70" s="147"/>
      <c r="NM70" s="147"/>
      <c r="NN70" s="147"/>
      <c r="NO70" s="147"/>
      <c r="NP70" s="147"/>
      <c r="NQ70" s="147"/>
      <c r="NR70" s="147"/>
      <c r="NS70" s="147"/>
      <c r="NT70" s="147"/>
      <c r="NU70" s="147"/>
      <c r="NV70" s="147"/>
      <c r="NW70" s="147"/>
      <c r="NX70" s="148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6"/>
      <c r="NK71" s="147"/>
      <c r="NL71" s="147"/>
      <c r="NM71" s="147"/>
      <c r="NN71" s="147"/>
      <c r="NO71" s="147"/>
      <c r="NP71" s="147"/>
      <c r="NQ71" s="147"/>
      <c r="NR71" s="147"/>
      <c r="NS71" s="147"/>
      <c r="NT71" s="147"/>
      <c r="NU71" s="147"/>
      <c r="NV71" s="147"/>
      <c r="NW71" s="147"/>
      <c r="NX71" s="148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6"/>
      <c r="NK72" s="147"/>
      <c r="NL72" s="147"/>
      <c r="NM72" s="147"/>
      <c r="NN72" s="147"/>
      <c r="NO72" s="147"/>
      <c r="NP72" s="147"/>
      <c r="NQ72" s="147"/>
      <c r="NR72" s="147"/>
      <c r="NS72" s="147"/>
      <c r="NT72" s="147"/>
      <c r="NU72" s="147"/>
      <c r="NV72" s="147"/>
      <c r="NW72" s="147"/>
      <c r="NX72" s="148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6"/>
      <c r="NK73" s="147"/>
      <c r="NL73" s="147"/>
      <c r="NM73" s="147"/>
      <c r="NN73" s="147"/>
      <c r="NO73" s="147"/>
      <c r="NP73" s="147"/>
      <c r="NQ73" s="147"/>
      <c r="NR73" s="147"/>
      <c r="NS73" s="147"/>
      <c r="NT73" s="147"/>
      <c r="NU73" s="147"/>
      <c r="NV73" s="147"/>
      <c r="NW73" s="147"/>
      <c r="NX73" s="148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6"/>
      <c r="NK74" s="147"/>
      <c r="NL74" s="147"/>
      <c r="NM74" s="147"/>
      <c r="NN74" s="147"/>
      <c r="NO74" s="147"/>
      <c r="NP74" s="147"/>
      <c r="NQ74" s="147"/>
      <c r="NR74" s="147"/>
      <c r="NS74" s="147"/>
      <c r="NT74" s="147"/>
      <c r="NU74" s="147"/>
      <c r="NV74" s="147"/>
      <c r="NW74" s="147"/>
      <c r="NX74" s="148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6"/>
      <c r="NK75" s="147"/>
      <c r="NL75" s="147"/>
      <c r="NM75" s="147"/>
      <c r="NN75" s="147"/>
      <c r="NO75" s="147"/>
      <c r="NP75" s="147"/>
      <c r="NQ75" s="147"/>
      <c r="NR75" s="147"/>
      <c r="NS75" s="147"/>
      <c r="NT75" s="147"/>
      <c r="NU75" s="147"/>
      <c r="NV75" s="147"/>
      <c r="NW75" s="147"/>
      <c r="NX75" s="148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6"/>
      <c r="NK76" s="147"/>
      <c r="NL76" s="147"/>
      <c r="NM76" s="147"/>
      <c r="NN76" s="147"/>
      <c r="NO76" s="147"/>
      <c r="NP76" s="147"/>
      <c r="NQ76" s="147"/>
      <c r="NR76" s="147"/>
      <c r="NS76" s="147"/>
      <c r="NT76" s="147"/>
      <c r="NU76" s="147"/>
      <c r="NV76" s="147"/>
      <c r="NW76" s="147"/>
      <c r="NX76" s="148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6"/>
      <c r="NK77" s="147"/>
      <c r="NL77" s="147"/>
      <c r="NM77" s="147"/>
      <c r="NN77" s="147"/>
      <c r="NO77" s="147"/>
      <c r="NP77" s="147"/>
      <c r="NQ77" s="147"/>
      <c r="NR77" s="147"/>
      <c r="NS77" s="147"/>
      <c r="NT77" s="147"/>
      <c r="NU77" s="147"/>
      <c r="NV77" s="147"/>
      <c r="NW77" s="147"/>
      <c r="NX77" s="148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R02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R03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R04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R05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R06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R02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R03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R04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R05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R06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R02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R03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R04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R05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R06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R02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R03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R04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R05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R06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6"/>
      <c r="NK78" s="147"/>
      <c r="NL78" s="147"/>
      <c r="NM78" s="147"/>
      <c r="NN78" s="147"/>
      <c r="NO78" s="147"/>
      <c r="NP78" s="147"/>
      <c r="NQ78" s="147"/>
      <c r="NR78" s="147"/>
      <c r="NS78" s="147"/>
      <c r="NT78" s="147"/>
      <c r="NU78" s="147"/>
      <c r="NV78" s="147"/>
      <c r="NW78" s="147"/>
      <c r="NX78" s="148"/>
    </row>
    <row r="79" spans="1:388" ht="13.5" customHeight="1" x14ac:dyDescent="0.2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190.7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193.8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195.8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203.1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207.3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12.5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18.399999999999999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24.5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29.6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35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33.200000000000003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44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55.6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63.6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72.400000000000006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43">
        <f>データ!EZ7</f>
        <v>55805525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56225291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56352769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56677281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56999706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146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7"/>
      <c r="NX79" s="148"/>
    </row>
    <row r="80" spans="1:388" ht="13.5" customHeight="1" x14ac:dyDescent="0.2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83.2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84.6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67.8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61.8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56.5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54.3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54.9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56.1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57.5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59.3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69.900000000000006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68.8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69.7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70.400000000000006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71.900000000000006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43">
        <f>データ!FE7</f>
        <v>50234873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50294422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49693831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50513249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51975936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146"/>
      <c r="NK80" s="147"/>
      <c r="NL80" s="147"/>
      <c r="NM80" s="147"/>
      <c r="NN80" s="147"/>
      <c r="NO80" s="147"/>
      <c r="NP80" s="147"/>
      <c r="NQ80" s="147"/>
      <c r="NR80" s="147"/>
      <c r="NS80" s="147"/>
      <c r="NT80" s="147"/>
      <c r="NU80" s="147"/>
      <c r="NV80" s="147"/>
      <c r="NW80" s="147"/>
      <c r="NX80" s="148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6"/>
      <c r="NK81" s="147"/>
      <c r="NL81" s="147"/>
      <c r="NM81" s="147"/>
      <c r="NN81" s="147"/>
      <c r="NO81" s="147"/>
      <c r="NP81" s="147"/>
      <c r="NQ81" s="147"/>
      <c r="NR81" s="147"/>
      <c r="NS81" s="147"/>
      <c r="NT81" s="147"/>
      <c r="NU81" s="147"/>
      <c r="NV81" s="147"/>
      <c r="NW81" s="147"/>
      <c r="NX81" s="148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6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8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6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8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9"/>
      <c r="NK84" s="150"/>
      <c r="NL84" s="150"/>
      <c r="NM84" s="150"/>
      <c r="NN84" s="150"/>
      <c r="NO84" s="150"/>
      <c r="NP84" s="150"/>
      <c r="NQ84" s="150"/>
      <c r="NR84" s="150"/>
      <c r="NS84" s="150"/>
      <c r="NT84" s="150"/>
      <c r="NU84" s="150"/>
      <c r="NV84" s="150"/>
      <c r="NW84" s="150"/>
      <c r="NX84" s="151"/>
    </row>
    <row r="85" spans="1:388" x14ac:dyDescent="0.2">
      <c r="B85" s="152" t="s">
        <v>90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99</v>
      </c>
      <c r="L89" s="31" t="s">
        <v>100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oBNPCU3l3TTHiIQkNWkqtqtnMju3q7s3ziw4olHi8luzGPiP5jXO+zXWyqVSENuC+/ekJllq7kAxpNmuEbn/Vw==" saltValue="mXgfLPsD7ipJNcJjLQKN8w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101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102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103</v>
      </c>
      <c r="B3" s="36" t="s">
        <v>104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7" t="s">
        <v>110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111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112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113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4" t="s">
        <v>114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115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116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117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118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119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120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121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7" t="s">
        <v>122</v>
      </c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4" t="s">
        <v>123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6"/>
      <c r="EO4" s="153" t="s">
        <v>124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 t="s">
        <v>125</v>
      </c>
      <c r="FA4" s="153"/>
      <c r="FB4" s="153"/>
      <c r="FC4" s="153"/>
      <c r="FD4" s="153"/>
      <c r="FE4" s="153"/>
      <c r="FF4" s="153"/>
      <c r="FG4" s="153"/>
      <c r="FH4" s="153"/>
      <c r="FI4" s="153"/>
      <c r="FJ4" s="153"/>
    </row>
    <row r="5" spans="1:166" x14ac:dyDescent="0.2">
      <c r="A5" s="35" t="s">
        <v>126</v>
      </c>
      <c r="B5" s="48"/>
      <c r="C5" s="48"/>
      <c r="D5" s="48"/>
      <c r="E5" s="48"/>
      <c r="F5" s="48"/>
      <c r="G5" s="48"/>
      <c r="H5" s="49" t="s">
        <v>127</v>
      </c>
      <c r="I5" s="49" t="s">
        <v>128</v>
      </c>
      <c r="J5" s="49" t="s">
        <v>129</v>
      </c>
      <c r="K5" s="49" t="s">
        <v>1</v>
      </c>
      <c r="L5" s="49" t="s">
        <v>2</v>
      </c>
      <c r="M5" s="49" t="s">
        <v>3</v>
      </c>
      <c r="N5" s="49" t="s">
        <v>130</v>
      </c>
      <c r="O5" s="49" t="s">
        <v>5</v>
      </c>
      <c r="P5" s="49" t="s">
        <v>131</v>
      </c>
      <c r="Q5" s="49" t="s">
        <v>132</v>
      </c>
      <c r="R5" s="49" t="s">
        <v>133</v>
      </c>
      <c r="S5" s="49" t="s">
        <v>134</v>
      </c>
      <c r="T5" s="49" t="s">
        <v>135</v>
      </c>
      <c r="U5" s="49" t="s">
        <v>136</v>
      </c>
      <c r="V5" s="49" t="s">
        <v>137</v>
      </c>
      <c r="W5" s="49" t="s">
        <v>138</v>
      </c>
      <c r="X5" s="49" t="s">
        <v>139</v>
      </c>
      <c r="Y5" s="49" t="s">
        <v>140</v>
      </c>
      <c r="Z5" s="49" t="s">
        <v>141</v>
      </c>
      <c r="AA5" s="49" t="s">
        <v>142</v>
      </c>
      <c r="AB5" s="49" t="s">
        <v>143</v>
      </c>
      <c r="AC5" s="49" t="s">
        <v>144</v>
      </c>
      <c r="AD5" s="49" t="s">
        <v>145</v>
      </c>
      <c r="AE5" s="49" t="s">
        <v>146</v>
      </c>
      <c r="AF5" s="49" t="s">
        <v>147</v>
      </c>
      <c r="AG5" s="49" t="s">
        <v>148</v>
      </c>
      <c r="AH5" s="49" t="s">
        <v>149</v>
      </c>
      <c r="AI5" s="49" t="s">
        <v>150</v>
      </c>
      <c r="AJ5" s="49" t="s">
        <v>151</v>
      </c>
      <c r="AK5" s="49" t="s">
        <v>152</v>
      </c>
      <c r="AL5" s="49" t="s">
        <v>153</v>
      </c>
      <c r="AM5" s="49" t="s">
        <v>154</v>
      </c>
      <c r="AN5" s="49" t="s">
        <v>155</v>
      </c>
      <c r="AO5" s="49" t="s">
        <v>156</v>
      </c>
      <c r="AP5" s="49" t="s">
        <v>157</v>
      </c>
      <c r="AQ5" s="49" t="s">
        <v>158</v>
      </c>
      <c r="AR5" s="49" t="s">
        <v>159</v>
      </c>
      <c r="AS5" s="49" t="s">
        <v>160</v>
      </c>
      <c r="AT5" s="49" t="s">
        <v>150</v>
      </c>
      <c r="AU5" s="49" t="s">
        <v>161</v>
      </c>
      <c r="AV5" s="49" t="s">
        <v>152</v>
      </c>
      <c r="AW5" s="49" t="s">
        <v>153</v>
      </c>
      <c r="AX5" s="49" t="s">
        <v>154</v>
      </c>
      <c r="AY5" s="49" t="s">
        <v>155</v>
      </c>
      <c r="AZ5" s="49" t="s">
        <v>156</v>
      </c>
      <c r="BA5" s="49" t="s">
        <v>157</v>
      </c>
      <c r="BB5" s="49" t="s">
        <v>158</v>
      </c>
      <c r="BC5" s="49" t="s">
        <v>159</v>
      </c>
      <c r="BD5" s="49" t="s">
        <v>160</v>
      </c>
      <c r="BE5" s="49" t="s">
        <v>150</v>
      </c>
      <c r="BF5" s="49" t="s">
        <v>151</v>
      </c>
      <c r="BG5" s="49" t="s">
        <v>152</v>
      </c>
      <c r="BH5" s="49" t="s">
        <v>153</v>
      </c>
      <c r="BI5" s="49" t="s">
        <v>154</v>
      </c>
      <c r="BJ5" s="49" t="s">
        <v>155</v>
      </c>
      <c r="BK5" s="49" t="s">
        <v>156</v>
      </c>
      <c r="BL5" s="49" t="s">
        <v>157</v>
      </c>
      <c r="BM5" s="49" t="s">
        <v>158</v>
      </c>
      <c r="BN5" s="49" t="s">
        <v>159</v>
      </c>
      <c r="BO5" s="49" t="s">
        <v>160</v>
      </c>
      <c r="BP5" s="49" t="s">
        <v>150</v>
      </c>
      <c r="BQ5" s="49" t="s">
        <v>151</v>
      </c>
      <c r="BR5" s="49" t="s">
        <v>152</v>
      </c>
      <c r="BS5" s="49" t="s">
        <v>153</v>
      </c>
      <c r="BT5" s="49" t="s">
        <v>154</v>
      </c>
      <c r="BU5" s="49" t="s">
        <v>155</v>
      </c>
      <c r="BV5" s="49" t="s">
        <v>156</v>
      </c>
      <c r="BW5" s="49" t="s">
        <v>157</v>
      </c>
      <c r="BX5" s="49" t="s">
        <v>158</v>
      </c>
      <c r="BY5" s="49" t="s">
        <v>159</v>
      </c>
      <c r="BZ5" s="49" t="s">
        <v>160</v>
      </c>
      <c r="CA5" s="49" t="s">
        <v>150</v>
      </c>
      <c r="CB5" s="49" t="s">
        <v>161</v>
      </c>
      <c r="CC5" s="49" t="s">
        <v>152</v>
      </c>
      <c r="CD5" s="49" t="s">
        <v>153</v>
      </c>
      <c r="CE5" s="49" t="s">
        <v>154</v>
      </c>
      <c r="CF5" s="49" t="s">
        <v>155</v>
      </c>
      <c r="CG5" s="49" t="s">
        <v>156</v>
      </c>
      <c r="CH5" s="49" t="s">
        <v>157</v>
      </c>
      <c r="CI5" s="49" t="s">
        <v>158</v>
      </c>
      <c r="CJ5" s="49" t="s">
        <v>159</v>
      </c>
      <c r="CK5" s="49" t="s">
        <v>160</v>
      </c>
      <c r="CL5" s="49" t="s">
        <v>150</v>
      </c>
      <c r="CM5" s="49" t="s">
        <v>151</v>
      </c>
      <c r="CN5" s="49" t="s">
        <v>152</v>
      </c>
      <c r="CO5" s="49" t="s">
        <v>153</v>
      </c>
      <c r="CP5" s="49" t="s">
        <v>154</v>
      </c>
      <c r="CQ5" s="49" t="s">
        <v>155</v>
      </c>
      <c r="CR5" s="49" t="s">
        <v>156</v>
      </c>
      <c r="CS5" s="49" t="s">
        <v>157</v>
      </c>
      <c r="CT5" s="49" t="s">
        <v>158</v>
      </c>
      <c r="CU5" s="49" t="s">
        <v>159</v>
      </c>
      <c r="CV5" s="49" t="s">
        <v>160</v>
      </c>
      <c r="CW5" s="49" t="s">
        <v>150</v>
      </c>
      <c r="CX5" s="49" t="s">
        <v>151</v>
      </c>
      <c r="CY5" s="49" t="s">
        <v>152</v>
      </c>
      <c r="CZ5" s="49" t="s">
        <v>153</v>
      </c>
      <c r="DA5" s="49" t="s">
        <v>154</v>
      </c>
      <c r="DB5" s="49" t="s">
        <v>155</v>
      </c>
      <c r="DC5" s="49" t="s">
        <v>156</v>
      </c>
      <c r="DD5" s="49" t="s">
        <v>157</v>
      </c>
      <c r="DE5" s="49" t="s">
        <v>158</v>
      </c>
      <c r="DF5" s="49" t="s">
        <v>159</v>
      </c>
      <c r="DG5" s="49" t="s">
        <v>160</v>
      </c>
      <c r="DH5" s="49" t="s">
        <v>150</v>
      </c>
      <c r="DI5" s="49" t="s">
        <v>151</v>
      </c>
      <c r="DJ5" s="49" t="s">
        <v>152</v>
      </c>
      <c r="DK5" s="49" t="s">
        <v>153</v>
      </c>
      <c r="DL5" s="49" t="s">
        <v>154</v>
      </c>
      <c r="DM5" s="49" t="s">
        <v>155</v>
      </c>
      <c r="DN5" s="49" t="s">
        <v>156</v>
      </c>
      <c r="DO5" s="49" t="s">
        <v>157</v>
      </c>
      <c r="DP5" s="49" t="s">
        <v>158</v>
      </c>
      <c r="DQ5" s="49" t="s">
        <v>159</v>
      </c>
      <c r="DR5" s="49" t="s">
        <v>160</v>
      </c>
      <c r="DS5" s="49" t="s">
        <v>150</v>
      </c>
      <c r="DT5" s="49" t="s">
        <v>151</v>
      </c>
      <c r="DU5" s="49" t="s">
        <v>152</v>
      </c>
      <c r="DV5" s="49" t="s">
        <v>153</v>
      </c>
      <c r="DW5" s="49" t="s">
        <v>154</v>
      </c>
      <c r="DX5" s="49" t="s">
        <v>155</v>
      </c>
      <c r="DY5" s="49" t="s">
        <v>156</v>
      </c>
      <c r="DZ5" s="49" t="s">
        <v>157</v>
      </c>
      <c r="EA5" s="49" t="s">
        <v>158</v>
      </c>
      <c r="EB5" s="49" t="s">
        <v>159</v>
      </c>
      <c r="EC5" s="49" t="s">
        <v>160</v>
      </c>
      <c r="ED5" s="49" t="s">
        <v>150</v>
      </c>
      <c r="EE5" s="49" t="s">
        <v>151</v>
      </c>
      <c r="EF5" s="49" t="s">
        <v>152</v>
      </c>
      <c r="EG5" s="49" t="s">
        <v>153</v>
      </c>
      <c r="EH5" s="49" t="s">
        <v>154</v>
      </c>
      <c r="EI5" s="49" t="s">
        <v>155</v>
      </c>
      <c r="EJ5" s="49" t="s">
        <v>156</v>
      </c>
      <c r="EK5" s="49" t="s">
        <v>157</v>
      </c>
      <c r="EL5" s="49" t="s">
        <v>158</v>
      </c>
      <c r="EM5" s="49" t="s">
        <v>159</v>
      </c>
      <c r="EN5" s="49" t="s">
        <v>160</v>
      </c>
      <c r="EO5" s="49" t="s">
        <v>150</v>
      </c>
      <c r="EP5" s="49" t="s">
        <v>151</v>
      </c>
      <c r="EQ5" s="49" t="s">
        <v>152</v>
      </c>
      <c r="ER5" s="49" t="s">
        <v>153</v>
      </c>
      <c r="ES5" s="49" t="s">
        <v>154</v>
      </c>
      <c r="ET5" s="49" t="s">
        <v>155</v>
      </c>
      <c r="EU5" s="49" t="s">
        <v>156</v>
      </c>
      <c r="EV5" s="49" t="s">
        <v>157</v>
      </c>
      <c r="EW5" s="49" t="s">
        <v>158</v>
      </c>
      <c r="EX5" s="49" t="s">
        <v>159</v>
      </c>
      <c r="EY5" s="49" t="s">
        <v>162</v>
      </c>
      <c r="EZ5" s="49" t="s">
        <v>150</v>
      </c>
      <c r="FA5" s="49" t="s">
        <v>151</v>
      </c>
      <c r="FB5" s="49" t="s">
        <v>152</v>
      </c>
      <c r="FC5" s="49" t="s">
        <v>153</v>
      </c>
      <c r="FD5" s="49" t="s">
        <v>154</v>
      </c>
      <c r="FE5" s="49" t="s">
        <v>155</v>
      </c>
      <c r="FF5" s="49" t="s">
        <v>156</v>
      </c>
      <c r="FG5" s="49" t="s">
        <v>157</v>
      </c>
      <c r="FH5" s="49" t="s">
        <v>158</v>
      </c>
      <c r="FI5" s="49" t="s">
        <v>159</v>
      </c>
      <c r="FJ5" s="49" t="s">
        <v>160</v>
      </c>
    </row>
    <row r="6" spans="1:166" s="54" customFormat="1" x14ac:dyDescent="0.2">
      <c r="A6" s="35" t="s">
        <v>163</v>
      </c>
      <c r="B6" s="50">
        <f>B8</f>
        <v>2024</v>
      </c>
      <c r="C6" s="50">
        <f t="shared" ref="C6:M6" si="2">C8</f>
        <v>280003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7</v>
      </c>
      <c r="H6" s="158" t="str">
        <f>IF(H8&lt;&gt;I8,H8,"")&amp;IF(I8&lt;&gt;J8,I8,"")&amp;"　"&amp;J8</f>
        <v>兵庫県　丹波医療センター</v>
      </c>
      <c r="I6" s="159"/>
      <c r="J6" s="160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300床以上～400床未満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27</v>
      </c>
      <c r="R6" s="50" t="str">
        <f t="shared" si="3"/>
        <v>対象</v>
      </c>
      <c r="S6" s="50" t="str">
        <f t="shared" si="3"/>
        <v>ド 透 訓 ガ</v>
      </c>
      <c r="T6" s="50" t="str">
        <f t="shared" si="3"/>
        <v>救 臨 が 感 へ 災 地 輪</v>
      </c>
      <c r="U6" s="51">
        <f>U8</f>
        <v>5393607</v>
      </c>
      <c r="V6" s="51">
        <f>V8</f>
        <v>26679</v>
      </c>
      <c r="W6" s="50" t="str">
        <f>W8</f>
        <v>-</v>
      </c>
      <c r="X6" s="50" t="str">
        <f t="shared" ref="X6" si="4">X8</f>
        <v>第２種該当</v>
      </c>
      <c r="Y6" s="50" t="str">
        <f t="shared" si="3"/>
        <v>７：１</v>
      </c>
      <c r="Z6" s="51">
        <f t="shared" si="3"/>
        <v>316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4</v>
      </c>
      <c r="AE6" s="51">
        <f t="shared" si="3"/>
        <v>320</v>
      </c>
      <c r="AF6" s="51">
        <f t="shared" si="3"/>
        <v>316</v>
      </c>
      <c r="AG6" s="51" t="str">
        <f t="shared" si="3"/>
        <v>-</v>
      </c>
      <c r="AH6" s="51">
        <f t="shared" si="3"/>
        <v>316</v>
      </c>
      <c r="AI6" s="52">
        <f>IF(AI8="-",NA(),AI8)</f>
        <v>95.2</v>
      </c>
      <c r="AJ6" s="52">
        <f t="shared" ref="AJ6:AR6" si="5">IF(AJ8="-",NA(),AJ8)</f>
        <v>96.4</v>
      </c>
      <c r="AK6" s="52">
        <f t="shared" si="5"/>
        <v>99</v>
      </c>
      <c r="AL6" s="52">
        <f t="shared" si="5"/>
        <v>92.1</v>
      </c>
      <c r="AM6" s="52">
        <f t="shared" si="5"/>
        <v>89.2</v>
      </c>
      <c r="AN6" s="52">
        <f t="shared" si="5"/>
        <v>102.4</v>
      </c>
      <c r="AO6" s="52">
        <f t="shared" si="5"/>
        <v>107.2</v>
      </c>
      <c r="AP6" s="52">
        <f t="shared" si="5"/>
        <v>104.8</v>
      </c>
      <c r="AQ6" s="52">
        <f t="shared" si="5"/>
        <v>95.8</v>
      </c>
      <c r="AR6" s="52">
        <f t="shared" si="5"/>
        <v>92.8</v>
      </c>
      <c r="AS6" s="52" t="str">
        <f>IF(AS8="-","【-】","【"&amp;SUBSTITUTE(TEXT(AS8,"#,##0.0"),"-","△")&amp;"】")</f>
        <v>【93.7】</v>
      </c>
      <c r="AT6" s="52">
        <f>IF(AT8="-",NA(),AT8)</f>
        <v>73</v>
      </c>
      <c r="AU6" s="52">
        <f t="shared" ref="AU6:BC6" si="6">IF(AU8="-",NA(),AU8)</f>
        <v>74.400000000000006</v>
      </c>
      <c r="AV6" s="52">
        <f t="shared" si="6"/>
        <v>81.400000000000006</v>
      </c>
      <c r="AW6" s="52">
        <f t="shared" si="6"/>
        <v>79.900000000000006</v>
      </c>
      <c r="AX6" s="52">
        <f t="shared" si="6"/>
        <v>79.3</v>
      </c>
      <c r="AY6" s="52">
        <f t="shared" si="6"/>
        <v>84.1</v>
      </c>
      <c r="AZ6" s="52">
        <f t="shared" si="6"/>
        <v>86.3</v>
      </c>
      <c r="BA6" s="52">
        <f t="shared" si="6"/>
        <v>86.6</v>
      </c>
      <c r="BB6" s="52">
        <f t="shared" si="6"/>
        <v>86.2</v>
      </c>
      <c r="BC6" s="52">
        <f t="shared" si="6"/>
        <v>85.2</v>
      </c>
      <c r="BD6" s="52" t="str">
        <f>IF(BD8="-","【-】","【"&amp;SUBSTITUTE(TEXT(BD8,"#,##0.0"),"-","△")&amp;"】")</f>
        <v>【85.2】</v>
      </c>
      <c r="BE6" s="52">
        <f>IF(BE8="-",NA(),BE8)</f>
        <v>69.400000000000006</v>
      </c>
      <c r="BF6" s="52">
        <f t="shared" ref="BF6:BN6" si="7">IF(BF8="-",NA(),BF8)</f>
        <v>71</v>
      </c>
      <c r="BG6" s="52">
        <f t="shared" si="7"/>
        <v>78.2</v>
      </c>
      <c r="BH6" s="52">
        <f t="shared" si="7"/>
        <v>76.8</v>
      </c>
      <c r="BI6" s="52">
        <f t="shared" si="7"/>
        <v>76.3</v>
      </c>
      <c r="BJ6" s="52">
        <f t="shared" si="7"/>
        <v>81.400000000000006</v>
      </c>
      <c r="BK6" s="52">
        <f t="shared" si="7"/>
        <v>83.7</v>
      </c>
      <c r="BL6" s="52">
        <f t="shared" si="7"/>
        <v>84</v>
      </c>
      <c r="BM6" s="52">
        <f t="shared" si="7"/>
        <v>83.4</v>
      </c>
      <c r="BN6" s="52">
        <f t="shared" si="7"/>
        <v>82.4</v>
      </c>
      <c r="BO6" s="52" t="str">
        <f>IF(BO8="-","【-】","【"&amp;SUBSTITUTE(TEXT(BO8,"#,##0.0"),"-","△")&amp;"】")</f>
        <v>【82.6】</v>
      </c>
      <c r="BP6" s="52">
        <f>IF(BP8="-",NA(),BP8)</f>
        <v>63</v>
      </c>
      <c r="BQ6" s="52">
        <f t="shared" ref="BQ6:BY6" si="8">IF(BQ8="-",NA(),BQ8)</f>
        <v>67.400000000000006</v>
      </c>
      <c r="BR6" s="52">
        <f t="shared" si="8"/>
        <v>80.2</v>
      </c>
      <c r="BS6" s="52">
        <f t="shared" si="8"/>
        <v>85.3</v>
      </c>
      <c r="BT6" s="52">
        <f t="shared" si="8"/>
        <v>89.3</v>
      </c>
      <c r="BU6" s="52">
        <f t="shared" si="8"/>
        <v>66.5</v>
      </c>
      <c r="BV6" s="52">
        <f t="shared" si="8"/>
        <v>66.8</v>
      </c>
      <c r="BW6" s="52">
        <f t="shared" si="8"/>
        <v>66.599999999999994</v>
      </c>
      <c r="BX6" s="52">
        <f t="shared" si="8"/>
        <v>68</v>
      </c>
      <c r="BY6" s="52">
        <f t="shared" si="8"/>
        <v>70</v>
      </c>
      <c r="BZ6" s="52" t="str">
        <f>IF(BZ8="-","【-】","【"&amp;SUBSTITUTE(TEXT(BZ8,"#,##0.0"),"-","△")&amp;"】")</f>
        <v>【70.7】</v>
      </c>
      <c r="CA6" s="53">
        <f>IF(CA8="-",NA(),CA8)</f>
        <v>56339</v>
      </c>
      <c r="CB6" s="53">
        <f t="shared" ref="CB6:CJ6" si="9">IF(CB8="-",NA(),CB8)</f>
        <v>57357</v>
      </c>
      <c r="CC6" s="53">
        <f t="shared" si="9"/>
        <v>56975</v>
      </c>
      <c r="CD6" s="53">
        <f t="shared" si="9"/>
        <v>55908</v>
      </c>
      <c r="CE6" s="53">
        <f t="shared" si="9"/>
        <v>56073</v>
      </c>
      <c r="CF6" s="53">
        <f t="shared" si="9"/>
        <v>57368</v>
      </c>
      <c r="CG6" s="53">
        <f t="shared" si="9"/>
        <v>59838</v>
      </c>
      <c r="CH6" s="53">
        <f t="shared" si="9"/>
        <v>62697</v>
      </c>
      <c r="CI6" s="53">
        <f t="shared" si="9"/>
        <v>62059</v>
      </c>
      <c r="CJ6" s="53">
        <f t="shared" si="9"/>
        <v>63076</v>
      </c>
      <c r="CK6" s="52" t="str">
        <f>IF(CK8="-","【-】","【"&amp;SUBSTITUTE(TEXT(CK8,"#,##0"),"-","△")&amp;"】")</f>
        <v>【63,608】</v>
      </c>
      <c r="CL6" s="53">
        <f>IF(CL8="-",NA(),CL8)</f>
        <v>14802</v>
      </c>
      <c r="CM6" s="53">
        <f t="shared" ref="CM6:CU6" si="10">IF(CM8="-",NA(),CM8)</f>
        <v>15277</v>
      </c>
      <c r="CN6" s="53">
        <f t="shared" si="10"/>
        <v>15216</v>
      </c>
      <c r="CO6" s="53">
        <f t="shared" si="10"/>
        <v>16283</v>
      </c>
      <c r="CP6" s="53">
        <f t="shared" si="10"/>
        <v>17118</v>
      </c>
      <c r="CQ6" s="53">
        <f t="shared" si="10"/>
        <v>15986</v>
      </c>
      <c r="CR6" s="53">
        <f t="shared" si="10"/>
        <v>16421</v>
      </c>
      <c r="CS6" s="53">
        <f t="shared" si="10"/>
        <v>17279</v>
      </c>
      <c r="CT6" s="53">
        <f t="shared" si="10"/>
        <v>17851</v>
      </c>
      <c r="CU6" s="53">
        <f t="shared" si="10"/>
        <v>18102</v>
      </c>
      <c r="CV6" s="52" t="str">
        <f>IF(CV8="-","【-】","【"&amp;SUBSTITUTE(TEXT(CV8,"#,##0"),"-","△")&amp;"】")</f>
        <v>【18,510】</v>
      </c>
      <c r="CW6" s="52">
        <f>IF(CW8="-",NA(),CW8)</f>
        <v>74.400000000000006</v>
      </c>
      <c r="CX6" s="52">
        <f t="shared" ref="CX6:DF6" si="11">IF(CX8="-",NA(),CX8)</f>
        <v>71.900000000000006</v>
      </c>
      <c r="CY6" s="52">
        <f t="shared" si="11"/>
        <v>64</v>
      </c>
      <c r="CZ6" s="52">
        <f t="shared" si="11"/>
        <v>65.099999999999994</v>
      </c>
      <c r="DA6" s="52">
        <f t="shared" si="11"/>
        <v>64.900000000000006</v>
      </c>
      <c r="DB6" s="52">
        <f t="shared" si="11"/>
        <v>60.8</v>
      </c>
      <c r="DC6" s="52">
        <f t="shared" si="11"/>
        <v>57.4</v>
      </c>
      <c r="DD6" s="52">
        <f t="shared" si="11"/>
        <v>55.7</v>
      </c>
      <c r="DE6" s="52">
        <f t="shared" si="11"/>
        <v>57.2</v>
      </c>
      <c r="DF6" s="52">
        <f t="shared" si="11"/>
        <v>58.7</v>
      </c>
      <c r="DG6" s="52" t="str">
        <f>IF(DG8="-","【-】","【"&amp;SUBSTITUTE(TEXT(DG8,"#,##0.0"),"-","△")&amp;"】")</f>
        <v>【57.7】</v>
      </c>
      <c r="DH6" s="52">
        <f>IF(DH8="-",NA(),DH8)</f>
        <v>19</v>
      </c>
      <c r="DI6" s="52">
        <f t="shared" ref="DI6:DQ6" si="12">IF(DI8="-",NA(),DI8)</f>
        <v>20.2</v>
      </c>
      <c r="DJ6" s="52">
        <f t="shared" si="12"/>
        <v>20.2</v>
      </c>
      <c r="DK6" s="52">
        <f t="shared" si="12"/>
        <v>20.5</v>
      </c>
      <c r="DL6" s="52">
        <f t="shared" si="12"/>
        <v>21.6</v>
      </c>
      <c r="DM6" s="52">
        <f t="shared" si="12"/>
        <v>24.1</v>
      </c>
      <c r="DN6" s="52">
        <f t="shared" si="12"/>
        <v>23.9</v>
      </c>
      <c r="DO6" s="52">
        <f t="shared" si="12"/>
        <v>24.4</v>
      </c>
      <c r="DP6" s="52">
        <f t="shared" si="12"/>
        <v>25.7</v>
      </c>
      <c r="DQ6" s="52">
        <f t="shared" si="12"/>
        <v>25.9</v>
      </c>
      <c r="DR6" s="52" t="str">
        <f>IF(DR8="-","【-】","【"&amp;SUBSTITUTE(TEXT(DR8,"#,##0.0"),"-","△")&amp;"】")</f>
        <v>【26.7】</v>
      </c>
      <c r="DS6" s="52">
        <f>IF(DS8="-",NA(),DS8)</f>
        <v>190.7</v>
      </c>
      <c r="DT6" s="52">
        <f t="shared" ref="DT6:EB6" si="13">IF(DT8="-",NA(),DT8)</f>
        <v>193.8</v>
      </c>
      <c r="DU6" s="52">
        <f t="shared" si="13"/>
        <v>195.8</v>
      </c>
      <c r="DV6" s="52">
        <f t="shared" si="13"/>
        <v>203.1</v>
      </c>
      <c r="DW6" s="52">
        <f t="shared" si="13"/>
        <v>207.3</v>
      </c>
      <c r="DX6" s="52">
        <f t="shared" si="13"/>
        <v>83.2</v>
      </c>
      <c r="DY6" s="52">
        <f t="shared" si="13"/>
        <v>84.6</v>
      </c>
      <c r="DZ6" s="52">
        <f t="shared" si="13"/>
        <v>67.8</v>
      </c>
      <c r="EA6" s="52">
        <f t="shared" si="13"/>
        <v>61.8</v>
      </c>
      <c r="EB6" s="52">
        <f t="shared" si="13"/>
        <v>56.5</v>
      </c>
      <c r="EC6" s="52" t="str">
        <f>IF(EC8="-","【-】","【"&amp;SUBSTITUTE(TEXT(EC8,"#,##0.0"),"-","△")&amp;"】")</f>
        <v>【54.3】</v>
      </c>
      <c r="ED6" s="52">
        <f>IF(ED8="-",NA(),ED8)</f>
        <v>12.5</v>
      </c>
      <c r="EE6" s="52">
        <f t="shared" ref="EE6:EM6" si="14">IF(EE8="-",NA(),EE8)</f>
        <v>18.399999999999999</v>
      </c>
      <c r="EF6" s="52">
        <f t="shared" si="14"/>
        <v>24.5</v>
      </c>
      <c r="EG6" s="52">
        <f t="shared" si="14"/>
        <v>29.6</v>
      </c>
      <c r="EH6" s="52">
        <f t="shared" si="14"/>
        <v>35</v>
      </c>
      <c r="EI6" s="52">
        <f t="shared" si="14"/>
        <v>54.3</v>
      </c>
      <c r="EJ6" s="52">
        <f t="shared" si="14"/>
        <v>54.9</v>
      </c>
      <c r="EK6" s="52">
        <f t="shared" si="14"/>
        <v>56.1</v>
      </c>
      <c r="EL6" s="52">
        <f t="shared" si="14"/>
        <v>57.5</v>
      </c>
      <c r="EM6" s="52">
        <f t="shared" si="14"/>
        <v>59.3</v>
      </c>
      <c r="EN6" s="52" t="str">
        <f>IF(EN8="-","【-】","【"&amp;SUBSTITUTE(TEXT(EN8,"#,##0.0"),"-","△")&amp;"】")</f>
        <v>【58.0】</v>
      </c>
      <c r="EO6" s="52">
        <f>IF(EO8="-",NA(),EO8)</f>
        <v>33.200000000000003</v>
      </c>
      <c r="EP6" s="52">
        <f t="shared" ref="EP6:EX6" si="15">IF(EP8="-",NA(),EP8)</f>
        <v>44</v>
      </c>
      <c r="EQ6" s="52">
        <f t="shared" si="15"/>
        <v>55.6</v>
      </c>
      <c r="ER6" s="52">
        <f t="shared" si="15"/>
        <v>63.6</v>
      </c>
      <c r="ES6" s="52">
        <f t="shared" si="15"/>
        <v>72.400000000000006</v>
      </c>
      <c r="ET6" s="52">
        <f t="shared" si="15"/>
        <v>69.900000000000006</v>
      </c>
      <c r="EU6" s="52">
        <f t="shared" si="15"/>
        <v>68.8</v>
      </c>
      <c r="EV6" s="52">
        <f t="shared" si="15"/>
        <v>69.7</v>
      </c>
      <c r="EW6" s="52">
        <f t="shared" si="15"/>
        <v>70.400000000000006</v>
      </c>
      <c r="EX6" s="52">
        <f t="shared" si="15"/>
        <v>71.900000000000006</v>
      </c>
      <c r="EY6" s="52" t="str">
        <f>IF(EY8="-","【-】","【"&amp;SUBSTITUTE(TEXT(EY8,"#,##0.0"),"-","△")&amp;"】")</f>
        <v>【70.8】</v>
      </c>
      <c r="EZ6" s="53">
        <f>IF(EZ8="-",NA(),EZ8)</f>
        <v>55805525</v>
      </c>
      <c r="FA6" s="53">
        <f t="shared" ref="FA6:FI6" si="16">IF(FA8="-",NA(),FA8)</f>
        <v>56225291</v>
      </c>
      <c r="FB6" s="53">
        <f t="shared" si="16"/>
        <v>56352769</v>
      </c>
      <c r="FC6" s="53">
        <f t="shared" si="16"/>
        <v>56677281</v>
      </c>
      <c r="FD6" s="53">
        <f t="shared" si="16"/>
        <v>56999706</v>
      </c>
      <c r="FE6" s="53">
        <f t="shared" si="16"/>
        <v>50234873</v>
      </c>
      <c r="FF6" s="53">
        <f t="shared" si="16"/>
        <v>50294422</v>
      </c>
      <c r="FG6" s="53">
        <f t="shared" si="16"/>
        <v>49693831</v>
      </c>
      <c r="FH6" s="53">
        <f t="shared" si="16"/>
        <v>50513249</v>
      </c>
      <c r="FI6" s="53">
        <f t="shared" si="16"/>
        <v>51975936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164</v>
      </c>
      <c r="B7" s="50">
        <f t="shared" ref="B7:AH7" si="17">B8</f>
        <v>2024</v>
      </c>
      <c r="C7" s="50">
        <f t="shared" si="17"/>
        <v>280003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7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300床以上～400床未満</v>
      </c>
      <c r="O7" s="50" t="str">
        <f>O8</f>
        <v>自治体職員</v>
      </c>
      <c r="P7" s="50" t="str">
        <f>P8</f>
        <v>直営</v>
      </c>
      <c r="Q7" s="51">
        <f t="shared" si="17"/>
        <v>27</v>
      </c>
      <c r="R7" s="50" t="str">
        <f t="shared" si="17"/>
        <v>対象</v>
      </c>
      <c r="S7" s="50" t="str">
        <f t="shared" si="17"/>
        <v>ド 透 訓 ガ</v>
      </c>
      <c r="T7" s="50" t="str">
        <f t="shared" si="17"/>
        <v>救 臨 が 感 へ 災 地 輪</v>
      </c>
      <c r="U7" s="51">
        <f>U8</f>
        <v>5393607</v>
      </c>
      <c r="V7" s="51">
        <f>V8</f>
        <v>26679</v>
      </c>
      <c r="W7" s="50" t="str">
        <f>W8</f>
        <v>-</v>
      </c>
      <c r="X7" s="50" t="str">
        <f t="shared" si="17"/>
        <v>第２種該当</v>
      </c>
      <c r="Y7" s="50" t="str">
        <f t="shared" si="17"/>
        <v>７：１</v>
      </c>
      <c r="Z7" s="51">
        <f t="shared" si="17"/>
        <v>316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>
        <f t="shared" si="17"/>
        <v>4</v>
      </c>
      <c r="AE7" s="51">
        <f t="shared" si="17"/>
        <v>320</v>
      </c>
      <c r="AF7" s="51">
        <f t="shared" si="17"/>
        <v>316</v>
      </c>
      <c r="AG7" s="51" t="str">
        <f t="shared" si="17"/>
        <v>-</v>
      </c>
      <c r="AH7" s="51">
        <f t="shared" si="17"/>
        <v>316</v>
      </c>
      <c r="AI7" s="52">
        <f>AI8</f>
        <v>95.2</v>
      </c>
      <c r="AJ7" s="52">
        <f t="shared" ref="AJ7:AR7" si="18">AJ8</f>
        <v>96.4</v>
      </c>
      <c r="AK7" s="52">
        <f t="shared" si="18"/>
        <v>99</v>
      </c>
      <c r="AL7" s="52">
        <f t="shared" si="18"/>
        <v>92.1</v>
      </c>
      <c r="AM7" s="52">
        <f t="shared" si="18"/>
        <v>89.2</v>
      </c>
      <c r="AN7" s="52">
        <f t="shared" si="18"/>
        <v>102.4</v>
      </c>
      <c r="AO7" s="52">
        <f t="shared" si="18"/>
        <v>107.2</v>
      </c>
      <c r="AP7" s="52">
        <f t="shared" si="18"/>
        <v>104.8</v>
      </c>
      <c r="AQ7" s="52">
        <f t="shared" si="18"/>
        <v>95.8</v>
      </c>
      <c r="AR7" s="52">
        <f t="shared" si="18"/>
        <v>92.8</v>
      </c>
      <c r="AS7" s="52"/>
      <c r="AT7" s="52">
        <f>AT8</f>
        <v>73</v>
      </c>
      <c r="AU7" s="52">
        <f t="shared" ref="AU7:BC7" si="19">AU8</f>
        <v>74.400000000000006</v>
      </c>
      <c r="AV7" s="52">
        <f t="shared" si="19"/>
        <v>81.400000000000006</v>
      </c>
      <c r="AW7" s="52">
        <f t="shared" si="19"/>
        <v>79.900000000000006</v>
      </c>
      <c r="AX7" s="52">
        <f t="shared" si="19"/>
        <v>79.3</v>
      </c>
      <c r="AY7" s="52">
        <f t="shared" si="19"/>
        <v>84.1</v>
      </c>
      <c r="AZ7" s="52">
        <f t="shared" si="19"/>
        <v>86.3</v>
      </c>
      <c r="BA7" s="52">
        <f t="shared" si="19"/>
        <v>86.6</v>
      </c>
      <c r="BB7" s="52">
        <f t="shared" si="19"/>
        <v>86.2</v>
      </c>
      <c r="BC7" s="52">
        <f t="shared" si="19"/>
        <v>85.2</v>
      </c>
      <c r="BD7" s="52"/>
      <c r="BE7" s="52">
        <f>BE8</f>
        <v>69.400000000000006</v>
      </c>
      <c r="BF7" s="52">
        <f t="shared" ref="BF7:BN7" si="20">BF8</f>
        <v>71</v>
      </c>
      <c r="BG7" s="52">
        <f t="shared" si="20"/>
        <v>78.2</v>
      </c>
      <c r="BH7" s="52">
        <f t="shared" si="20"/>
        <v>76.8</v>
      </c>
      <c r="BI7" s="52">
        <f t="shared" si="20"/>
        <v>76.3</v>
      </c>
      <c r="BJ7" s="52">
        <f t="shared" si="20"/>
        <v>81.400000000000006</v>
      </c>
      <c r="BK7" s="52">
        <f t="shared" si="20"/>
        <v>83.7</v>
      </c>
      <c r="BL7" s="52">
        <f t="shared" si="20"/>
        <v>84</v>
      </c>
      <c r="BM7" s="52">
        <f t="shared" si="20"/>
        <v>83.4</v>
      </c>
      <c r="BN7" s="52">
        <f t="shared" si="20"/>
        <v>82.4</v>
      </c>
      <c r="BO7" s="52"/>
      <c r="BP7" s="52">
        <f>BP8</f>
        <v>63</v>
      </c>
      <c r="BQ7" s="52">
        <f t="shared" ref="BQ7:BY7" si="21">BQ8</f>
        <v>67.400000000000006</v>
      </c>
      <c r="BR7" s="52">
        <f t="shared" si="21"/>
        <v>80.2</v>
      </c>
      <c r="BS7" s="52">
        <f t="shared" si="21"/>
        <v>85.3</v>
      </c>
      <c r="BT7" s="52">
        <f t="shared" si="21"/>
        <v>89.3</v>
      </c>
      <c r="BU7" s="52">
        <f t="shared" si="21"/>
        <v>66.5</v>
      </c>
      <c r="BV7" s="52">
        <f t="shared" si="21"/>
        <v>66.8</v>
      </c>
      <c r="BW7" s="52">
        <f t="shared" si="21"/>
        <v>66.599999999999994</v>
      </c>
      <c r="BX7" s="52">
        <f t="shared" si="21"/>
        <v>68</v>
      </c>
      <c r="BY7" s="52">
        <f t="shared" si="21"/>
        <v>70</v>
      </c>
      <c r="BZ7" s="52"/>
      <c r="CA7" s="53">
        <f>CA8</f>
        <v>56339</v>
      </c>
      <c r="CB7" s="53">
        <f t="shared" ref="CB7:CJ7" si="22">CB8</f>
        <v>57357</v>
      </c>
      <c r="CC7" s="53">
        <f t="shared" si="22"/>
        <v>56975</v>
      </c>
      <c r="CD7" s="53">
        <f t="shared" si="22"/>
        <v>55908</v>
      </c>
      <c r="CE7" s="53">
        <f t="shared" si="22"/>
        <v>56073</v>
      </c>
      <c r="CF7" s="53">
        <f t="shared" si="22"/>
        <v>57368</v>
      </c>
      <c r="CG7" s="53">
        <f t="shared" si="22"/>
        <v>59838</v>
      </c>
      <c r="CH7" s="53">
        <f t="shared" si="22"/>
        <v>62697</v>
      </c>
      <c r="CI7" s="53">
        <f t="shared" si="22"/>
        <v>62059</v>
      </c>
      <c r="CJ7" s="53">
        <f t="shared" si="22"/>
        <v>63076</v>
      </c>
      <c r="CK7" s="52"/>
      <c r="CL7" s="53">
        <f>CL8</f>
        <v>14802</v>
      </c>
      <c r="CM7" s="53">
        <f t="shared" ref="CM7:CU7" si="23">CM8</f>
        <v>15277</v>
      </c>
      <c r="CN7" s="53">
        <f t="shared" si="23"/>
        <v>15216</v>
      </c>
      <c r="CO7" s="53">
        <f t="shared" si="23"/>
        <v>16283</v>
      </c>
      <c r="CP7" s="53">
        <f t="shared" si="23"/>
        <v>17118</v>
      </c>
      <c r="CQ7" s="53">
        <f t="shared" si="23"/>
        <v>15986</v>
      </c>
      <c r="CR7" s="53">
        <f t="shared" si="23"/>
        <v>16421</v>
      </c>
      <c r="CS7" s="53">
        <f t="shared" si="23"/>
        <v>17279</v>
      </c>
      <c r="CT7" s="53">
        <f t="shared" si="23"/>
        <v>17851</v>
      </c>
      <c r="CU7" s="53">
        <f t="shared" si="23"/>
        <v>18102</v>
      </c>
      <c r="CV7" s="52"/>
      <c r="CW7" s="52">
        <f>CW8</f>
        <v>74.400000000000006</v>
      </c>
      <c r="CX7" s="52">
        <f t="shared" ref="CX7:DF7" si="24">CX8</f>
        <v>71.900000000000006</v>
      </c>
      <c r="CY7" s="52">
        <f t="shared" si="24"/>
        <v>64</v>
      </c>
      <c r="CZ7" s="52">
        <f t="shared" si="24"/>
        <v>65.099999999999994</v>
      </c>
      <c r="DA7" s="52">
        <f t="shared" si="24"/>
        <v>64.900000000000006</v>
      </c>
      <c r="DB7" s="52">
        <f t="shared" si="24"/>
        <v>60.8</v>
      </c>
      <c r="DC7" s="52">
        <f t="shared" si="24"/>
        <v>57.4</v>
      </c>
      <c r="DD7" s="52">
        <f t="shared" si="24"/>
        <v>55.7</v>
      </c>
      <c r="DE7" s="52">
        <f t="shared" si="24"/>
        <v>57.2</v>
      </c>
      <c r="DF7" s="52">
        <f t="shared" si="24"/>
        <v>58.7</v>
      </c>
      <c r="DG7" s="52"/>
      <c r="DH7" s="52">
        <f>DH8</f>
        <v>19</v>
      </c>
      <c r="DI7" s="52">
        <f t="shared" ref="DI7:DQ7" si="25">DI8</f>
        <v>20.2</v>
      </c>
      <c r="DJ7" s="52">
        <f t="shared" si="25"/>
        <v>20.2</v>
      </c>
      <c r="DK7" s="52">
        <f t="shared" si="25"/>
        <v>20.5</v>
      </c>
      <c r="DL7" s="52">
        <f t="shared" si="25"/>
        <v>21.6</v>
      </c>
      <c r="DM7" s="52">
        <f t="shared" si="25"/>
        <v>24.1</v>
      </c>
      <c r="DN7" s="52">
        <f t="shared" si="25"/>
        <v>23.9</v>
      </c>
      <c r="DO7" s="52">
        <f t="shared" si="25"/>
        <v>24.4</v>
      </c>
      <c r="DP7" s="52">
        <f t="shared" si="25"/>
        <v>25.7</v>
      </c>
      <c r="DQ7" s="52">
        <f t="shared" si="25"/>
        <v>25.9</v>
      </c>
      <c r="DR7" s="52"/>
      <c r="DS7" s="52">
        <f>DS8</f>
        <v>190.7</v>
      </c>
      <c r="DT7" s="52">
        <f t="shared" ref="DT7:EB7" si="26">DT8</f>
        <v>193.8</v>
      </c>
      <c r="DU7" s="52">
        <f t="shared" si="26"/>
        <v>195.8</v>
      </c>
      <c r="DV7" s="52">
        <f t="shared" si="26"/>
        <v>203.1</v>
      </c>
      <c r="DW7" s="52">
        <f t="shared" si="26"/>
        <v>207.3</v>
      </c>
      <c r="DX7" s="52">
        <f t="shared" si="26"/>
        <v>83.2</v>
      </c>
      <c r="DY7" s="52">
        <f t="shared" si="26"/>
        <v>84.6</v>
      </c>
      <c r="DZ7" s="52">
        <f t="shared" si="26"/>
        <v>67.8</v>
      </c>
      <c r="EA7" s="52">
        <f t="shared" si="26"/>
        <v>61.8</v>
      </c>
      <c r="EB7" s="52">
        <f t="shared" si="26"/>
        <v>56.5</v>
      </c>
      <c r="EC7" s="52"/>
      <c r="ED7" s="52">
        <f>ED8</f>
        <v>12.5</v>
      </c>
      <c r="EE7" s="52">
        <f t="shared" ref="EE7:EM7" si="27">EE8</f>
        <v>18.399999999999999</v>
      </c>
      <c r="EF7" s="52">
        <f t="shared" si="27"/>
        <v>24.5</v>
      </c>
      <c r="EG7" s="52">
        <f t="shared" si="27"/>
        <v>29.6</v>
      </c>
      <c r="EH7" s="52">
        <f t="shared" si="27"/>
        <v>35</v>
      </c>
      <c r="EI7" s="52">
        <f t="shared" si="27"/>
        <v>54.3</v>
      </c>
      <c r="EJ7" s="52">
        <f t="shared" si="27"/>
        <v>54.9</v>
      </c>
      <c r="EK7" s="52">
        <f t="shared" si="27"/>
        <v>56.1</v>
      </c>
      <c r="EL7" s="52">
        <f t="shared" si="27"/>
        <v>57.5</v>
      </c>
      <c r="EM7" s="52">
        <f t="shared" si="27"/>
        <v>59.3</v>
      </c>
      <c r="EN7" s="52"/>
      <c r="EO7" s="52">
        <f>EO8</f>
        <v>33.200000000000003</v>
      </c>
      <c r="EP7" s="52">
        <f t="shared" ref="EP7:EX7" si="28">EP8</f>
        <v>44</v>
      </c>
      <c r="EQ7" s="52">
        <f t="shared" si="28"/>
        <v>55.6</v>
      </c>
      <c r="ER7" s="52">
        <f t="shared" si="28"/>
        <v>63.6</v>
      </c>
      <c r="ES7" s="52">
        <f t="shared" si="28"/>
        <v>72.400000000000006</v>
      </c>
      <c r="ET7" s="52">
        <f t="shared" si="28"/>
        <v>69.900000000000006</v>
      </c>
      <c r="EU7" s="52">
        <f t="shared" si="28"/>
        <v>68.8</v>
      </c>
      <c r="EV7" s="52">
        <f t="shared" si="28"/>
        <v>69.7</v>
      </c>
      <c r="EW7" s="52">
        <f t="shared" si="28"/>
        <v>70.400000000000006</v>
      </c>
      <c r="EX7" s="52">
        <f t="shared" si="28"/>
        <v>71.900000000000006</v>
      </c>
      <c r="EY7" s="52"/>
      <c r="EZ7" s="53">
        <f>EZ8</f>
        <v>55805525</v>
      </c>
      <c r="FA7" s="53">
        <f t="shared" ref="FA7:FI7" si="29">FA8</f>
        <v>56225291</v>
      </c>
      <c r="FB7" s="53">
        <f t="shared" si="29"/>
        <v>56352769</v>
      </c>
      <c r="FC7" s="53">
        <f t="shared" si="29"/>
        <v>56677281</v>
      </c>
      <c r="FD7" s="53">
        <f t="shared" si="29"/>
        <v>56999706</v>
      </c>
      <c r="FE7" s="53">
        <f t="shared" si="29"/>
        <v>50234873</v>
      </c>
      <c r="FF7" s="53">
        <f t="shared" si="29"/>
        <v>50294422</v>
      </c>
      <c r="FG7" s="53">
        <f t="shared" si="29"/>
        <v>49693831</v>
      </c>
      <c r="FH7" s="53">
        <f t="shared" si="29"/>
        <v>50513249</v>
      </c>
      <c r="FI7" s="53">
        <f t="shared" si="29"/>
        <v>51975936</v>
      </c>
      <c r="FJ7" s="53"/>
    </row>
    <row r="8" spans="1:166" s="54" customFormat="1" x14ac:dyDescent="0.2">
      <c r="A8" s="35"/>
      <c r="B8" s="55">
        <v>2024</v>
      </c>
      <c r="C8" s="55">
        <v>280003</v>
      </c>
      <c r="D8" s="55">
        <v>46</v>
      </c>
      <c r="E8" s="55">
        <v>6</v>
      </c>
      <c r="F8" s="55">
        <v>0</v>
      </c>
      <c r="G8" s="55">
        <v>7</v>
      </c>
      <c r="H8" s="55" t="s">
        <v>165</v>
      </c>
      <c r="I8" s="55" t="s">
        <v>165</v>
      </c>
      <c r="J8" s="55" t="s">
        <v>166</v>
      </c>
      <c r="K8" s="55" t="s">
        <v>167</v>
      </c>
      <c r="L8" s="55" t="s">
        <v>168</v>
      </c>
      <c r="M8" s="55" t="s">
        <v>169</v>
      </c>
      <c r="N8" s="55" t="s">
        <v>170</v>
      </c>
      <c r="O8" s="55" t="s">
        <v>171</v>
      </c>
      <c r="P8" s="55" t="s">
        <v>172</v>
      </c>
      <c r="Q8" s="56">
        <v>27</v>
      </c>
      <c r="R8" s="55" t="s">
        <v>173</v>
      </c>
      <c r="S8" s="55" t="s">
        <v>174</v>
      </c>
      <c r="T8" s="55" t="s">
        <v>175</v>
      </c>
      <c r="U8" s="56">
        <v>5393607</v>
      </c>
      <c r="V8" s="56">
        <v>26679</v>
      </c>
      <c r="W8" s="55" t="s">
        <v>40</v>
      </c>
      <c r="X8" s="55" t="s">
        <v>176</v>
      </c>
      <c r="Y8" s="57" t="s">
        <v>177</v>
      </c>
      <c r="Z8" s="56">
        <v>316</v>
      </c>
      <c r="AA8" s="56" t="s">
        <v>40</v>
      </c>
      <c r="AB8" s="56" t="s">
        <v>40</v>
      </c>
      <c r="AC8" s="56" t="s">
        <v>40</v>
      </c>
      <c r="AD8" s="56">
        <v>4</v>
      </c>
      <c r="AE8" s="56">
        <v>320</v>
      </c>
      <c r="AF8" s="56">
        <v>316</v>
      </c>
      <c r="AG8" s="56" t="s">
        <v>40</v>
      </c>
      <c r="AH8" s="56">
        <v>316</v>
      </c>
      <c r="AI8" s="58">
        <v>95.2</v>
      </c>
      <c r="AJ8" s="58">
        <v>96.4</v>
      </c>
      <c r="AK8" s="58">
        <v>99</v>
      </c>
      <c r="AL8" s="58">
        <v>92.1</v>
      </c>
      <c r="AM8" s="58">
        <v>89.2</v>
      </c>
      <c r="AN8" s="58">
        <v>102.4</v>
      </c>
      <c r="AO8" s="58">
        <v>107.2</v>
      </c>
      <c r="AP8" s="58">
        <v>104.8</v>
      </c>
      <c r="AQ8" s="58">
        <v>95.8</v>
      </c>
      <c r="AR8" s="58">
        <v>92.8</v>
      </c>
      <c r="AS8" s="58">
        <v>93.7</v>
      </c>
      <c r="AT8" s="58">
        <v>73</v>
      </c>
      <c r="AU8" s="58">
        <v>74.400000000000006</v>
      </c>
      <c r="AV8" s="58">
        <v>81.400000000000006</v>
      </c>
      <c r="AW8" s="58">
        <v>79.900000000000006</v>
      </c>
      <c r="AX8" s="58">
        <v>79.3</v>
      </c>
      <c r="AY8" s="58">
        <v>84.1</v>
      </c>
      <c r="AZ8" s="58">
        <v>86.3</v>
      </c>
      <c r="BA8" s="58">
        <v>86.6</v>
      </c>
      <c r="BB8" s="58">
        <v>86.2</v>
      </c>
      <c r="BC8" s="58">
        <v>85.2</v>
      </c>
      <c r="BD8" s="58">
        <v>85.2</v>
      </c>
      <c r="BE8" s="59">
        <v>69.400000000000006</v>
      </c>
      <c r="BF8" s="59">
        <v>71</v>
      </c>
      <c r="BG8" s="59">
        <v>78.2</v>
      </c>
      <c r="BH8" s="59">
        <v>76.8</v>
      </c>
      <c r="BI8" s="59">
        <v>76.3</v>
      </c>
      <c r="BJ8" s="59">
        <v>81.400000000000006</v>
      </c>
      <c r="BK8" s="59">
        <v>83.7</v>
      </c>
      <c r="BL8" s="59">
        <v>84</v>
      </c>
      <c r="BM8" s="59">
        <v>83.4</v>
      </c>
      <c r="BN8" s="59">
        <v>82.4</v>
      </c>
      <c r="BO8" s="59">
        <v>82.6</v>
      </c>
      <c r="BP8" s="58">
        <v>63</v>
      </c>
      <c r="BQ8" s="58">
        <v>67.400000000000006</v>
      </c>
      <c r="BR8" s="58">
        <v>80.2</v>
      </c>
      <c r="BS8" s="58">
        <v>85.3</v>
      </c>
      <c r="BT8" s="58">
        <v>89.3</v>
      </c>
      <c r="BU8" s="58">
        <v>66.5</v>
      </c>
      <c r="BV8" s="58">
        <v>66.8</v>
      </c>
      <c r="BW8" s="58">
        <v>66.599999999999994</v>
      </c>
      <c r="BX8" s="58">
        <v>68</v>
      </c>
      <c r="BY8" s="58">
        <v>70</v>
      </c>
      <c r="BZ8" s="58">
        <v>70.7</v>
      </c>
      <c r="CA8" s="59">
        <v>56339</v>
      </c>
      <c r="CB8" s="59">
        <v>57357</v>
      </c>
      <c r="CC8" s="59">
        <v>56975</v>
      </c>
      <c r="CD8" s="59">
        <v>55908</v>
      </c>
      <c r="CE8" s="59">
        <v>56073</v>
      </c>
      <c r="CF8" s="59">
        <v>57368</v>
      </c>
      <c r="CG8" s="59">
        <v>59838</v>
      </c>
      <c r="CH8" s="59">
        <v>62697</v>
      </c>
      <c r="CI8" s="59">
        <v>62059</v>
      </c>
      <c r="CJ8" s="59">
        <v>63076</v>
      </c>
      <c r="CK8" s="58">
        <v>63608</v>
      </c>
      <c r="CL8" s="59">
        <v>14802</v>
      </c>
      <c r="CM8" s="59">
        <v>15277</v>
      </c>
      <c r="CN8" s="59">
        <v>15216</v>
      </c>
      <c r="CO8" s="59">
        <v>16283</v>
      </c>
      <c r="CP8" s="59">
        <v>17118</v>
      </c>
      <c r="CQ8" s="59">
        <v>15986</v>
      </c>
      <c r="CR8" s="59">
        <v>16421</v>
      </c>
      <c r="CS8" s="59">
        <v>17279</v>
      </c>
      <c r="CT8" s="59">
        <v>17851</v>
      </c>
      <c r="CU8" s="59">
        <v>18102</v>
      </c>
      <c r="CV8" s="58">
        <v>18510</v>
      </c>
      <c r="CW8" s="59">
        <v>74.400000000000006</v>
      </c>
      <c r="CX8" s="59">
        <v>71.900000000000006</v>
      </c>
      <c r="CY8" s="59">
        <v>64</v>
      </c>
      <c r="CZ8" s="59">
        <v>65.099999999999994</v>
      </c>
      <c r="DA8" s="59">
        <v>64.900000000000006</v>
      </c>
      <c r="DB8" s="59">
        <v>60.8</v>
      </c>
      <c r="DC8" s="59">
        <v>57.4</v>
      </c>
      <c r="DD8" s="59">
        <v>55.7</v>
      </c>
      <c r="DE8" s="59">
        <v>57.2</v>
      </c>
      <c r="DF8" s="59">
        <v>58.7</v>
      </c>
      <c r="DG8" s="59">
        <v>57.7</v>
      </c>
      <c r="DH8" s="59">
        <v>19</v>
      </c>
      <c r="DI8" s="59">
        <v>20.2</v>
      </c>
      <c r="DJ8" s="59">
        <v>20.2</v>
      </c>
      <c r="DK8" s="59">
        <v>20.5</v>
      </c>
      <c r="DL8" s="59">
        <v>21.6</v>
      </c>
      <c r="DM8" s="59">
        <v>24.1</v>
      </c>
      <c r="DN8" s="59">
        <v>23.9</v>
      </c>
      <c r="DO8" s="59">
        <v>24.4</v>
      </c>
      <c r="DP8" s="59">
        <v>25.7</v>
      </c>
      <c r="DQ8" s="59">
        <v>25.9</v>
      </c>
      <c r="DR8" s="59">
        <v>26.7</v>
      </c>
      <c r="DS8" s="59">
        <v>190.7</v>
      </c>
      <c r="DT8" s="59">
        <v>193.8</v>
      </c>
      <c r="DU8" s="59">
        <v>195.8</v>
      </c>
      <c r="DV8" s="59">
        <v>203.1</v>
      </c>
      <c r="DW8" s="59">
        <v>207.3</v>
      </c>
      <c r="DX8" s="59">
        <v>83.2</v>
      </c>
      <c r="DY8" s="59">
        <v>84.6</v>
      </c>
      <c r="DZ8" s="59">
        <v>67.8</v>
      </c>
      <c r="EA8" s="59">
        <v>61.8</v>
      </c>
      <c r="EB8" s="59">
        <v>56.5</v>
      </c>
      <c r="EC8" s="59">
        <v>54.3</v>
      </c>
      <c r="ED8" s="58">
        <v>12.5</v>
      </c>
      <c r="EE8" s="58">
        <v>18.399999999999999</v>
      </c>
      <c r="EF8" s="58">
        <v>24.5</v>
      </c>
      <c r="EG8" s="58">
        <v>29.6</v>
      </c>
      <c r="EH8" s="58">
        <v>35</v>
      </c>
      <c r="EI8" s="58">
        <v>54.3</v>
      </c>
      <c r="EJ8" s="58">
        <v>54.9</v>
      </c>
      <c r="EK8" s="58">
        <v>56.1</v>
      </c>
      <c r="EL8" s="58">
        <v>57.5</v>
      </c>
      <c r="EM8" s="58">
        <v>59.3</v>
      </c>
      <c r="EN8" s="58">
        <v>58</v>
      </c>
      <c r="EO8" s="58">
        <v>33.200000000000003</v>
      </c>
      <c r="EP8" s="58">
        <v>44</v>
      </c>
      <c r="EQ8" s="58">
        <v>55.6</v>
      </c>
      <c r="ER8" s="58">
        <v>63.6</v>
      </c>
      <c r="ES8" s="58">
        <v>72.400000000000006</v>
      </c>
      <c r="ET8" s="58">
        <v>69.900000000000006</v>
      </c>
      <c r="EU8" s="58">
        <v>68.8</v>
      </c>
      <c r="EV8" s="58">
        <v>69.7</v>
      </c>
      <c r="EW8" s="58">
        <v>70.400000000000006</v>
      </c>
      <c r="EX8" s="58">
        <v>71.900000000000006</v>
      </c>
      <c r="EY8" s="58">
        <v>70.8</v>
      </c>
      <c r="EZ8" s="59">
        <v>55805525</v>
      </c>
      <c r="FA8" s="59">
        <v>56225291</v>
      </c>
      <c r="FB8" s="59">
        <v>56352769</v>
      </c>
      <c r="FC8" s="59">
        <v>56677281</v>
      </c>
      <c r="FD8" s="59">
        <v>56999706</v>
      </c>
      <c r="FE8" s="59">
        <v>50234873</v>
      </c>
      <c r="FF8" s="59">
        <v>50294422</v>
      </c>
      <c r="FG8" s="59">
        <v>49693831</v>
      </c>
      <c r="FH8" s="59">
        <v>50513249</v>
      </c>
      <c r="FI8" s="59">
        <v>51975936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178</v>
      </c>
      <c r="C10" s="62" t="s">
        <v>179</v>
      </c>
      <c r="D10" s="62" t="s">
        <v>180</v>
      </c>
      <c r="E10" s="62" t="s">
        <v>181</v>
      </c>
      <c r="F10" s="62" t="s">
        <v>182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1E1B85D-1151-4B61-98F4-75A1BD2E040D}"/>
</file>

<file path=customXml/itemProps2.xml><?xml version="1.0" encoding="utf-8"?>
<ds:datastoreItem xmlns:ds="http://schemas.openxmlformats.org/officeDocument/2006/customXml" ds:itemID="{A15929B8-19C2-4D4F-A5BA-DBF1A8BD453D}"/>
</file>

<file path=customXml/itemProps3.xml><?xml version="1.0" encoding="utf-8"?>
<ds:datastoreItem xmlns:ds="http://schemas.openxmlformats.org/officeDocument/2006/customXml" ds:itemID="{2A44550D-8D3C-4520-B127-FAEEBEBE4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2026-01-21T01:44:59Z</cp:lastPrinted>
  <dcterms:created xsi:type="dcterms:W3CDTF">2025-12-15T04:58:57Z</dcterms:created>
  <dcterms:modified xsi:type="dcterms:W3CDTF">2026-02-04T06:39:18Z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