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R:\財務課\財務計画係\07_経営状況公表\旧県水分\R7\02　回答\"/>
    </mc:Choice>
  </mc:AlternateContent>
  <xr:revisionPtr revIDLastSave="0" documentId="13_ncr:1_{7B3654EA-8658-4D9E-B3D1-CF45A2187587}" xr6:coauthVersionLast="47" xr6:coauthVersionMax="47" xr10:uidLastSave="{00000000-0000-0000-0000-000000000000}"/>
  <workbookProtection workbookAlgorithmName="SHA-512" workbookHashValue="Xt87KVosJzofrJ9x0dnvqXt7Oecg3sPd+fQtW+m2X3DwOZEYbPJP6iojuH91OXbUWka5Yh36crwRGwRgi3dItw==" workbookSaltValue="OgJKgN4OZf3pQXtY7AocjQ=="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BB10" i="4"/>
  <c r="AT10" i="4"/>
  <c r="AL10" i="4"/>
  <c r="W10" i="4"/>
  <c r="P10" i="4"/>
  <c r="AD8" i="4"/>
  <c r="W8" i="4"/>
  <c r="P8" i="4"/>
  <c r="I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<sst xmlns="http://schemas.openxmlformats.org/spreadsheetml/2006/main" count="228" uniqueCount="114">
  <si>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</si>
  <si>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</si>
  <si>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</si>
  <si>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</si>
  <si>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</si>
  <si>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</si>
  <si>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</si>
  <si>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</si>
  <si>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</si>
  <si>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</si>
  <si>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</si>
  <si>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</si>
  <si>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</si>
  <si>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</si>
  <si>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</si>
  <si>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</si>
  <si>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</si>
  <si>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</si>
  <si>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</si>
  <si>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</si>
  <si>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</si>
  <si>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</si>
  <si>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</si>
  <si>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</si>
  <si>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</si>
  <si>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</si>
  <si>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</si>
  <si>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</si>
  <si>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</si>
  <si>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</si>
  <si>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</si>
  <si>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</si>
  <si>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</si>
  <si>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</si>
  <si>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</si>
  <si>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</si>
  <si>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</si>
  <si>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</si>
  <si>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</si>
  <si>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</si>
  <si>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</si>
  <si>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</si>
  <si>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</si>
  <si>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</si>
  <si>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</si>
  <si>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</si>
  <si>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</si>
  <si>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</si>
  <si>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</si>
  <si>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</si>
  <si>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</si>
  <si>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</si>
  <si>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</si>
  <si>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</si>
  <si>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</si>
  <si>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</si>
  <si>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</si>
  <si>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</si>
  <si>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</si>
  <si>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</si>
  <si>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</si>
  <si>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</si>
  <si>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</si>
  <si>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</si>
  <si>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</si>
  <si>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</si>
  <si>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</si>
  <si>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</si>
  <si>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</si>
  <si>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</si>
  <si>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</si>
  <si>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</si>
  <si>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</si>
  <si>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</si>
  <si>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</si>
  <si>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</si>
  <si>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</si>
  <si>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</si>
  <si>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</si>
  <si>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</si>
  <si>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</si>
  <si>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</si>
  <si>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</si>
  <si>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</si>
  <si>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</si>
  <si>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</si>
  <si>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</si>
  <si>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</si>
  <si>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</si>
  <si>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</si>
  <si>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</si>
  <si>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</si>
  <si>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</si>
  <si>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奈良県</t>
  </si>
  <si>
    <t>法適用</t>
  </si>
  <si>
    <t>水道事業</t>
  </si>
  <si>
    <t>用水供給事業</t>
  </si>
  <si>
    <t>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</si>
  <si>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</si>
  <si>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</si>
  <si>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</si>
  <si>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</si>
  <si>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</si>
  <si>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</si>
  <si>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</si>
  <si>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</si>
  <si>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</si>
  <si>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</si>
  <si>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</si>
  <si>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</si>
  <si>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</si>
  <si>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昭和40年代に建設・設置されたものが多いが、計画的な点検補修により設備の長寿命化を図るとともに、管路については老朽度調査を実施し耐震性も含め良好な状態であることを確認しながら整備を行ってきた。
補修・故障歴等の実績などから法定耐用年数を超えた独自の更新基準年数により計画的に更新を行っていることから、有形固定資産減価償却率及び管路経年化率は高い水準にある。
令和７年度から県営水道と市町村水道等の事業統合を行い、県及び関係市町村等で策定した新たな施設整備計画等に基づき、水道施設の整備（更新）を進めていくこととなる。</t>
    <phoneticPr fontId="4"/>
  </si>
  <si>
    <t>本県では、県営水道と市町村水道を「県域水道」として一体と捉え、県域全体で水道資産の最適化を図り、水道事業の抱える諸課題の解決方策として「県域水道一体化」の実現を目指し、令和6年11月1日に奈良県広域水道企業団を設立、令和7年4月より事業開始したところである。
今後は企業団として良好な経営を継続するため効率的な事業運営を継続するとともに、施設の老朽化や施設利用率の課題に対しても施設整備計画等に基づく計画的な整備（更新）により改善していきたい。</t>
    <phoneticPr fontId="4"/>
  </si>
  <si>
    <t>市町村の自己水源を県営水道の水源に転換する「県水転換」事業に取り組んできた結果、配水収益は減少したものの経営状況は良く、経常収支比率及び流動比率については類似団体平均値を上回っている。
企業債残高については、平成28年度より新たな借入をせず着実に償還を進めたことから減少してきており、企業債残高対給水収益比率についても類似団体平均値を下回ってきた。
一方で、本県の水源は需要の多い地域から遠隔にあり導水管延長が長く、給水区域も給水量に比べ広範囲で送水管延長も長いため、費用のうち資本費（減価償却費及び企業債利息）が割高になっている。このため給水原価が類似団体平均を上回っている。また、近年動力費、薬品費等の維持管理費が上昇傾向であり、人口減少の影響も受けて、給水原価は増加することとなった。
水需給計画に基づき施設建設・拡張を行ったが、人口減少により想定した水需要の伸びがなかったため、施設利用率が低くなっている。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</si>
</sst>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F9F-4809-93B6-AE4000A095A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0.32</c:v>
                </c:pt>
                <c:pt idx="1">
                  <c:v>0.28000000000000003</c:v>
                </c:pt>
                <c:pt idx="2">
                  <c:v>0.4</c:v>
                </c:pt>
                <c:pt idx="3">
                  <c:v>0.27</c:v>
                </c:pt>
                <c:pt idx="4">
                  <c:v>0.34</c:v>
                </c:pt>
              </c:numCache>
            </c:numRef>
          </c:val>
          <c:smooth val="0"/>
          <c:extLst>
            <c:ext xmlns:c16="http://schemas.microsoft.com/office/drawing/2014/chart" uri="{C3380CC4-5D6E-409C-BE32-E72D297353CC}">
              <c16:uniqueId val="{00000001-9F9F-4809-93B6-AE4000A095A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52.88</c:v>
                </c:pt>
                <c:pt idx="1">
                  <c:v>52.36</c:v>
                </c:pt>
                <c:pt idx="2">
                  <c:v>51.93</c:v>
                </c:pt>
                <c:pt idx="3">
                  <c:v>51.29</c:v>
                </c:pt>
                <c:pt idx="4">
                  <c:v>51.23</c:v>
                </c:pt>
              </c:numCache>
            </c:numRef>
          </c:val>
          <c:extLst>
            <c:ext xmlns:c16="http://schemas.microsoft.com/office/drawing/2014/chart" uri="{C3380CC4-5D6E-409C-BE32-E72D297353CC}">
              <c16:uniqueId val="{00000000-44B4-4328-9DB9-4506B0CC717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62.22</c:v>
                </c:pt>
                <c:pt idx="2">
                  <c:v>61.45</c:v>
                </c:pt>
                <c:pt idx="3">
                  <c:v>61.63</c:v>
                </c:pt>
                <c:pt idx="4">
                  <c:v>61.54</c:v>
                </c:pt>
              </c:numCache>
            </c:numRef>
          </c:val>
          <c:smooth val="0"/>
          <c:extLst>
            <c:ext xmlns:c16="http://schemas.microsoft.com/office/drawing/2014/chart" uri="{C3380CC4-5D6E-409C-BE32-E72D297353CC}">
              <c16:uniqueId val="{00000001-44B4-4328-9DB9-4506B0CC717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99</c:v>
                </c:pt>
                <c:pt idx="1">
                  <c:v>99.17</c:v>
                </c:pt>
                <c:pt idx="2">
                  <c:v>99.22</c:v>
                </c:pt>
                <c:pt idx="3">
                  <c:v>99.28</c:v>
                </c:pt>
                <c:pt idx="4">
                  <c:v>99.33</c:v>
                </c:pt>
              </c:numCache>
            </c:numRef>
          </c:val>
          <c:extLst>
            <c:ext xmlns:c16="http://schemas.microsoft.com/office/drawing/2014/chart" uri="{C3380CC4-5D6E-409C-BE32-E72D297353CC}">
              <c16:uniqueId val="{00000000-D041-476B-B0B8-85D7974581C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100.16</c:v>
                </c:pt>
                <c:pt idx="1">
                  <c:v>100.28</c:v>
                </c:pt>
                <c:pt idx="2">
                  <c:v>100.29</c:v>
                </c:pt>
                <c:pt idx="3">
                  <c:v>100.36</c:v>
                </c:pt>
                <c:pt idx="4">
                  <c:v>100.31</c:v>
                </c:pt>
              </c:numCache>
            </c:numRef>
          </c:val>
          <c:smooth val="0"/>
          <c:extLst>
            <c:ext xmlns:c16="http://schemas.microsoft.com/office/drawing/2014/chart" uri="{C3380CC4-5D6E-409C-BE32-E72D297353CC}">
              <c16:uniqueId val="{00000001-D041-476B-B0B8-85D7974581C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124.52</c:v>
                </c:pt>
                <c:pt idx="1">
                  <c:v>122.11</c:v>
                </c:pt>
                <c:pt idx="2">
                  <c:v>119.67</c:v>
                </c:pt>
                <c:pt idx="3">
                  <c:v>121.78</c:v>
                </c:pt>
                <c:pt idx="4">
                  <c:v>120.4</c:v>
                </c:pt>
              </c:numCache>
            </c:numRef>
          </c:val>
          <c:extLst>
            <c:ext xmlns:c16="http://schemas.microsoft.com/office/drawing/2014/chart" uri="{C3380CC4-5D6E-409C-BE32-E72D297353CC}">
              <c16:uniqueId val="{00000000-6043-453C-8C5B-EF525EDC2AD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111.13</c:v>
                </c:pt>
                <c:pt idx="1">
                  <c:v>112.49</c:v>
                </c:pt>
                <c:pt idx="2">
                  <c:v>107.33</c:v>
                </c:pt>
                <c:pt idx="3">
                  <c:v>108.93</c:v>
                </c:pt>
                <c:pt idx="4">
                  <c:v>107.62</c:v>
                </c:pt>
              </c:numCache>
            </c:numRef>
          </c:val>
          <c:smooth val="0"/>
          <c:extLst>
            <c:ext xmlns:c16="http://schemas.microsoft.com/office/drawing/2014/chart" uri="{C3380CC4-5D6E-409C-BE32-E72D297353CC}">
              <c16:uniqueId val="{00000001-6043-453C-8C5B-EF525EDC2AD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67.31</c:v>
                </c:pt>
                <c:pt idx="1">
                  <c:v>69.02</c:v>
                </c:pt>
                <c:pt idx="2">
                  <c:v>70.28</c:v>
                </c:pt>
                <c:pt idx="3">
                  <c:v>71.239999999999995</c:v>
                </c:pt>
                <c:pt idx="4">
                  <c:v>72.08</c:v>
                </c:pt>
              </c:numCache>
            </c:numRef>
          </c:val>
          <c:extLst>
            <c:ext xmlns:c16="http://schemas.microsoft.com/office/drawing/2014/chart" uri="{C3380CC4-5D6E-409C-BE32-E72D297353CC}">
              <c16:uniqueId val="{00000000-AA79-4389-8DB6-FE815C81CB9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57.5</c:v>
                </c:pt>
                <c:pt idx="1">
                  <c:v>58.52</c:v>
                </c:pt>
                <c:pt idx="2">
                  <c:v>59.51</c:v>
                </c:pt>
                <c:pt idx="3">
                  <c:v>60.24</c:v>
                </c:pt>
                <c:pt idx="4">
                  <c:v>60.8</c:v>
                </c:pt>
              </c:numCache>
            </c:numRef>
          </c:val>
          <c:smooth val="0"/>
          <c:extLst>
            <c:ext xmlns:c16="http://schemas.microsoft.com/office/drawing/2014/chart" uri="{C3380CC4-5D6E-409C-BE32-E72D297353CC}">
              <c16:uniqueId val="{00000001-AA79-4389-8DB6-FE815C81CB9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45.13</c:v>
                </c:pt>
                <c:pt idx="1">
                  <c:v>46.18</c:v>
                </c:pt>
                <c:pt idx="2">
                  <c:v>48.51</c:v>
                </c:pt>
                <c:pt idx="3">
                  <c:v>52.17</c:v>
                </c:pt>
                <c:pt idx="4">
                  <c:v>60.65</c:v>
                </c:pt>
              </c:numCache>
            </c:numRef>
          </c:val>
          <c:extLst>
            <c:ext xmlns:c16="http://schemas.microsoft.com/office/drawing/2014/chart" uri="{C3380CC4-5D6E-409C-BE32-E72D297353CC}">
              <c16:uniqueId val="{00000000-0828-49C0-A74E-F157FE33438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30.3</c:v>
                </c:pt>
                <c:pt idx="1">
                  <c:v>31.74</c:v>
                </c:pt>
                <c:pt idx="2">
                  <c:v>32.380000000000003</c:v>
                </c:pt>
                <c:pt idx="3">
                  <c:v>34.479999999999997</c:v>
                </c:pt>
                <c:pt idx="4">
                  <c:v>38.24</c:v>
                </c:pt>
              </c:numCache>
            </c:numRef>
          </c:val>
          <c:smooth val="0"/>
          <c:extLst>
            <c:ext xmlns:c16="http://schemas.microsoft.com/office/drawing/2014/chart" uri="{C3380CC4-5D6E-409C-BE32-E72D297353CC}">
              <c16:uniqueId val="{00000001-0828-49C0-A74E-F157FE33438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82C-4AC4-92D5-F51EB22E848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12.29</c:v>
                </c:pt>
                <c:pt idx="1">
                  <c:v>8.77</c:v>
                </c:pt>
                <c:pt idx="2">
                  <c:v>8.81</c:v>
                </c:pt>
                <c:pt idx="3">
                  <c:v>8.48</c:v>
                </c:pt>
                <c:pt idx="4">
                  <c:v>11</c:v>
                </c:pt>
              </c:numCache>
            </c:numRef>
          </c:val>
          <c:smooth val="0"/>
          <c:extLst>
            <c:ext xmlns:c16="http://schemas.microsoft.com/office/drawing/2014/chart" uri="{C3380CC4-5D6E-409C-BE32-E72D297353CC}">
              <c16:uniqueId val="{00000001-982C-4AC4-92D5-F51EB22E848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561.04999999999995</c:v>
                </c:pt>
                <c:pt idx="1">
                  <c:v>641.35</c:v>
                </c:pt>
                <c:pt idx="2">
                  <c:v>642.71</c:v>
                </c:pt>
                <c:pt idx="3">
                  <c:v>566.79999999999995</c:v>
                </c:pt>
                <c:pt idx="4">
                  <c:v>512.66</c:v>
                </c:pt>
              </c:numCache>
            </c:numRef>
          </c:val>
          <c:extLst>
            <c:ext xmlns:c16="http://schemas.microsoft.com/office/drawing/2014/chart" uri="{C3380CC4-5D6E-409C-BE32-E72D297353CC}">
              <c16:uniqueId val="{00000000-D34F-457A-9A41-F6A81338178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284.45</c:v>
                </c:pt>
                <c:pt idx="1">
                  <c:v>309.23</c:v>
                </c:pt>
                <c:pt idx="2">
                  <c:v>313.43</c:v>
                </c:pt>
                <c:pt idx="3">
                  <c:v>303.10000000000002</c:v>
                </c:pt>
                <c:pt idx="4">
                  <c:v>318.89999999999998</c:v>
                </c:pt>
              </c:numCache>
            </c:numRef>
          </c:val>
          <c:smooth val="0"/>
          <c:extLst>
            <c:ext xmlns:c16="http://schemas.microsoft.com/office/drawing/2014/chart" uri="{C3380CC4-5D6E-409C-BE32-E72D297353CC}">
              <c16:uniqueId val="{00000001-D34F-457A-9A41-F6A81338178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231.31</c:v>
                </c:pt>
                <c:pt idx="1">
                  <c:v>210.06</c:v>
                </c:pt>
                <c:pt idx="2">
                  <c:v>188.83</c:v>
                </c:pt>
                <c:pt idx="3">
                  <c:v>168.42</c:v>
                </c:pt>
                <c:pt idx="4">
                  <c:v>149.78</c:v>
                </c:pt>
              </c:numCache>
            </c:numRef>
          </c:val>
          <c:extLst>
            <c:ext xmlns:c16="http://schemas.microsoft.com/office/drawing/2014/chart" uri="{C3380CC4-5D6E-409C-BE32-E72D297353CC}">
              <c16:uniqueId val="{00000000-3776-4DF5-AA7C-7CB45EC7800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260.95999999999998</c:v>
                </c:pt>
                <c:pt idx="1">
                  <c:v>240.07</c:v>
                </c:pt>
                <c:pt idx="2">
                  <c:v>224.81</c:v>
                </c:pt>
                <c:pt idx="3">
                  <c:v>210.83</c:v>
                </c:pt>
                <c:pt idx="4">
                  <c:v>204.34</c:v>
                </c:pt>
              </c:numCache>
            </c:numRef>
          </c:val>
          <c:smooth val="0"/>
          <c:extLst>
            <c:ext xmlns:c16="http://schemas.microsoft.com/office/drawing/2014/chart" uri="{C3380CC4-5D6E-409C-BE32-E72D297353CC}">
              <c16:uniqueId val="{00000001-3776-4DF5-AA7C-7CB45EC7800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128.15</c:v>
                </c:pt>
                <c:pt idx="1">
                  <c:v>125.27</c:v>
                </c:pt>
                <c:pt idx="2">
                  <c:v>122.2</c:v>
                </c:pt>
                <c:pt idx="3">
                  <c:v>124.7</c:v>
                </c:pt>
                <c:pt idx="4">
                  <c:v>122.94</c:v>
                </c:pt>
              </c:numCache>
            </c:numRef>
          </c:val>
          <c:extLst>
            <c:ext xmlns:c16="http://schemas.microsoft.com/office/drawing/2014/chart" uri="{C3380CC4-5D6E-409C-BE32-E72D297353CC}">
              <c16:uniqueId val="{00000000-826D-4CCC-8E38-D9C3532D81C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110.77</c:v>
                </c:pt>
                <c:pt idx="1">
                  <c:v>112.35</c:v>
                </c:pt>
                <c:pt idx="2">
                  <c:v>106.47</c:v>
                </c:pt>
                <c:pt idx="3">
                  <c:v>107.7</c:v>
                </c:pt>
                <c:pt idx="4">
                  <c:v>106.29</c:v>
                </c:pt>
              </c:numCache>
            </c:numRef>
          </c:val>
          <c:smooth val="0"/>
          <c:extLst>
            <c:ext xmlns:c16="http://schemas.microsoft.com/office/drawing/2014/chart" uri="{C3380CC4-5D6E-409C-BE32-E72D297353CC}">
              <c16:uniqueId val="{00000001-826D-4CCC-8E38-D9C3532D81C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93.17</c:v>
                </c:pt>
                <c:pt idx="1">
                  <c:v>95.2</c:v>
                </c:pt>
                <c:pt idx="2">
                  <c:v>97.52</c:v>
                </c:pt>
                <c:pt idx="3">
                  <c:v>95.66</c:v>
                </c:pt>
                <c:pt idx="4">
                  <c:v>97.04</c:v>
                </c:pt>
              </c:numCache>
            </c:numRef>
          </c:val>
          <c:extLst>
            <c:ext xmlns:c16="http://schemas.microsoft.com/office/drawing/2014/chart" uri="{C3380CC4-5D6E-409C-BE32-E72D297353CC}">
              <c16:uniqueId val="{00000000-6E93-463D-99B6-C23BDA1F3BA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73.180000000000007</c:v>
                </c:pt>
                <c:pt idx="1">
                  <c:v>73.05</c:v>
                </c:pt>
                <c:pt idx="2">
                  <c:v>77.53</c:v>
                </c:pt>
                <c:pt idx="3">
                  <c:v>76.25</c:v>
                </c:pt>
                <c:pt idx="4">
                  <c:v>77.75</c:v>
                </c:pt>
              </c:numCache>
            </c:numRef>
          </c:val>
          <c:smooth val="0"/>
          <c:extLst>
            <c:ext xmlns:c16="http://schemas.microsoft.com/office/drawing/2014/chart" uri="{C3380CC4-5D6E-409C-BE32-E72D297353CC}">
              <c16:uniqueId val="{00000001-6E93-463D-99B6-C23BDA1F3BA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【38.24】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奈良県</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用水供給事業</v>
      </c>
      <c r="Q8" s="74"/>
      <c r="R8" s="74"/>
      <c r="S8" s="74"/>
      <c r="T8" s="74"/>
      <c r="U8" s="74"/>
      <c r="V8" s="74"/>
      <c r="W8" s="74" t="str">
        <f>データ!$L$6</f>
        <v>B</v>
      </c>
      <c r="X8" s="74"/>
      <c r="Y8" s="74"/>
      <c r="Z8" s="74"/>
      <c r="AA8" s="74"/>
      <c r="AB8" s="74"/>
      <c r="AC8" s="74"/>
      <c r="AD8" s="74" t="str">
        <f>データ!$M$6</f>
        <v>非設置</v>
      </c>
      <c r="AE8" s="74"/>
      <c r="AF8" s="74"/>
      <c r="AG8" s="74"/>
      <c r="AH8" s="74"/>
      <c r="AI8" s="74"/>
      <c r="AJ8" s="74"/>
      <c r="AK8" s="2"/>
      <c r="AL8" s="65">
        <f>データ!$R$6</f>
        <v>1303867</v>
      </c>
      <c r="AM8" s="65"/>
      <c r="AN8" s="65"/>
      <c r="AO8" s="65"/>
      <c r="AP8" s="65"/>
      <c r="AQ8" s="65"/>
      <c r="AR8" s="65"/>
      <c r="AS8" s="65"/>
      <c r="AT8" s="36">
        <f>データ!$S$6</f>
        <v>3690.94</v>
      </c>
      <c r="AU8" s="37"/>
      <c r="AV8" s="37"/>
      <c r="AW8" s="37"/>
      <c r="AX8" s="37"/>
      <c r="AY8" s="37"/>
      <c r="AZ8" s="37"/>
      <c r="BA8" s="37"/>
      <c r="BB8" s="54">
        <f>データ!$T$6</f>
        <v>353.26</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83</v>
      </c>
      <c r="J10" s="37"/>
      <c r="K10" s="37"/>
      <c r="L10" s="37"/>
      <c r="M10" s="37"/>
      <c r="N10" s="37"/>
      <c r="O10" s="64"/>
      <c r="P10" s="54">
        <f>データ!$P$6</f>
        <v>99.04</v>
      </c>
      <c r="Q10" s="54"/>
      <c r="R10" s="54"/>
      <c r="S10" s="54"/>
      <c r="T10" s="54"/>
      <c r="U10" s="54"/>
      <c r="V10" s="54"/>
      <c r="W10" s="65">
        <f>データ!$Q$6</f>
        <v>0</v>
      </c>
      <c r="X10" s="65"/>
      <c r="Y10" s="65"/>
      <c r="Z10" s="65"/>
      <c r="AA10" s="65"/>
      <c r="AB10" s="65"/>
      <c r="AC10" s="65"/>
      <c r="AD10" s="2"/>
      <c r="AE10" s="2"/>
      <c r="AF10" s="2"/>
      <c r="AG10" s="2"/>
      <c r="AH10" s="2"/>
      <c r="AI10" s="2"/>
      <c r="AJ10" s="2"/>
      <c r="AK10" s="2"/>
      <c r="AL10" s="65">
        <f>データ!$U$6</f>
        <v>1219985</v>
      </c>
      <c r="AM10" s="65"/>
      <c r="AN10" s="65"/>
      <c r="AO10" s="65"/>
      <c r="AP10" s="65"/>
      <c r="AQ10" s="65"/>
      <c r="AR10" s="65"/>
      <c r="AS10" s="65"/>
      <c r="AT10" s="36">
        <f>データ!$V$6</f>
        <v>1150.1300000000001</v>
      </c>
      <c r="AU10" s="37"/>
      <c r="AV10" s="37"/>
      <c r="AW10" s="37"/>
      <c r="AX10" s="37"/>
      <c r="AY10" s="37"/>
      <c r="AZ10" s="37"/>
      <c r="BA10" s="37"/>
      <c r="BB10" s="54">
        <f>データ!$W$6</f>
        <v>1060.74</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113</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【107.62】</v>
      </c>
      <c r="F85" s="13" t="str">
        <f>データ!AS6</f>
        <v>【11.00】</v>
      </c>
      <c r="G85" s="13" t="str">
        <f>データ!BD6</f>
        <v>【318.90】</v>
      </c>
      <c r="H85" s="13" t="str">
        <f>データ!BO6</f>
        <v>【204.34】</v>
      </c>
      <c r="I85" s="13" t="str">
        <f>データ!BZ6</f>
        <v>【106.29】</v>
      </c>
      <c r="J85" s="13" t="str">
        <f>データ!CK6</f>
        <v>【77.75】</v>
      </c>
      <c r="K85" s="13" t="str">
        <f>データ!CV6</f>
        <v>【61.54】</v>
      </c>
      <c r="L85" s="13" t="str">
        <f>データ!DG6</f>
        <v>【100.31】</v>
      </c>
      <c r="M85" s="13" t="str">
        <f>データ!DR6</f>
        <v>【60.80】</v>
      </c>
      <c r="N85" s="13" t="str">
        <f>データ!EC6</f>
        <v>【38.24】</v>
      </c>
      <c r="O85" s="13" t="str">
        <f>データ!EN6</f>
        <v>【0.34】</v>
      </c>
    </row>
  </sheetData>
  <sheetProtection algorithmName="SHA-512" hashValue="JbX1ftHLvOc4ErvlYu8DQH2W9uA6J/vT07ywflAYM2bQumAnl/0wzBDoAkdeZJIkmahAShiWebUOXMyV19bFGg==" saltValue="NqL1b+ifKKpqgZDlFbvbD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290009</v>
      </c>
      <c r="D6" s="20">
        <f t="shared" si="3"/>
        <v>46</v>
      </c>
      <c r="E6" s="20">
        <f t="shared" si="3"/>
        <v>1</v>
      </c>
      <c r="F6" s="20">
        <f t="shared" si="3"/>
        <v>0</v>
      </c>
      <c r="G6" s="20">
        <f t="shared" si="3"/>
        <v>2</v>
      </c>
      <c r="H6" s="20" t="str">
        <f t="shared" si="3"/>
        <v>奈良県</v>
      </c>
      <c r="I6" s="20" t="str">
        <f t="shared" si="3"/>
        <v>法適用</v>
      </c>
      <c r="J6" s="20" t="str">
        <f t="shared" si="3"/>
        <v>水道事業</v>
      </c>
      <c r="K6" s="20" t="str">
        <f t="shared" si="3"/>
        <v>用水供給事業</v>
      </c>
      <c r="L6" s="20" t="str">
        <f t="shared" si="3"/>
        <v>B</v>
      </c>
      <c r="M6" s="20" t="str">
        <f t="shared" si="3"/>
        <v>非設置</v>
      </c>
      <c r="N6" s="21" t="str">
        <f t="shared" si="3"/>
        <v>-</v>
      </c>
      <c r="O6" s="21">
        <f t="shared" si="3"/>
        <v>83</v>
      </c>
      <c r="P6" s="21">
        <f t="shared" si="3"/>
        <v>99.04</v>
      </c>
      <c r="Q6" s="21">
        <f t="shared" si="3"/>
        <v>0</v>
      </c>
      <c r="R6" s="21">
        <f t="shared" si="3"/>
        <v>1303867</v>
      </c>
      <c r="S6" s="21">
        <f t="shared" si="3"/>
        <v>3690.94</v>
      </c>
      <c r="T6" s="21">
        <f t="shared" si="3"/>
        <v>353.26</v>
      </c>
      <c r="U6" s="21">
        <f t="shared" si="3"/>
        <v>1219985</v>
      </c>
      <c r="V6" s="21">
        <f t="shared" si="3"/>
        <v>1150.1300000000001</v>
      </c>
      <c r="W6" s="21">
        <f t="shared" si="3"/>
        <v>1060.74</v>
      </c>
      <c r="X6" s="22">
        <f>IF(X7="",NA(),X7)</f>
        <v>124.52</v>
      </c>
      <c r="Y6" s="22">
        <f t="shared" ref="Y6:AG6" si="4">IF(Y7="",NA(),Y7)</f>
        <v>122.11</v>
      </c>
      <c r="Z6" s="22">
        <f t="shared" si="4"/>
        <v>119.67</v>
      </c>
      <c r="AA6" s="22">
        <f t="shared" si="4"/>
        <v>121.78</v>
      </c>
      <c r="AB6" s="22">
        <f t="shared" si="4"/>
        <v>120.4</v>
      </c>
      <c r="AC6" s="22">
        <f t="shared" si="4"/>
        <v>111.13</v>
      </c>
      <c r="AD6" s="22">
        <f t="shared" si="4"/>
        <v>112.49</v>
      </c>
      <c r="AE6" s="22">
        <f t="shared" si="4"/>
        <v>107.33</v>
      </c>
      <c r="AF6" s="22">
        <f t="shared" si="4"/>
        <v>108.93</v>
      </c>
      <c r="AG6" s="22">
        <f t="shared" si="4"/>
        <v>107.62</v>
      </c>
      <c r="AH6" s="21" t="str">
        <f>IF(AH7="","",IF(AH7="-","【-】","【"&amp;SUBSTITUTE(TEXT(AH7,"#,##0.00"),"-","△")&amp;"】"))</f>
        <v>【107.62】</v>
      </c>
      <c r="AI6" s="21">
        <f>IF(AI7="",NA(),AI7)</f>
        <v>0</v>
      </c>
      <c r="AJ6" s="21">
        <f t="shared" ref="AJ6:AR6" si="5">IF(AJ7="",NA(),AJ7)</f>
        <v>0</v>
      </c>
      <c r="AK6" s="21">
        <f t="shared" si="5"/>
        <v>0</v>
      </c>
      <c r="AL6" s="21">
        <f t="shared" si="5"/>
        <v>0</v>
      </c>
      <c r="AM6" s="21">
        <f t="shared" si="5"/>
        <v>0</v>
      </c>
      <c r="AN6" s="22">
        <f t="shared" si="5"/>
        <v>12.29</v>
      </c>
      <c r="AO6" s="22">
        <f t="shared" si="5"/>
        <v>8.77</v>
      </c>
      <c r="AP6" s="22">
        <f t="shared" si="5"/>
        <v>8.81</v>
      </c>
      <c r="AQ6" s="22">
        <f t="shared" si="5"/>
        <v>8.48</v>
      </c>
      <c r="AR6" s="22">
        <f t="shared" si="5"/>
        <v>11</v>
      </c>
      <c r="AS6" s="21" t="str">
        <f>IF(AS7="","",IF(AS7="-","【-】","【"&amp;SUBSTITUTE(TEXT(AS7,"#,##0.00"),"-","△")&amp;"】"))</f>
        <v>【11.00】</v>
      </c>
      <c r="AT6" s="22">
        <f>IF(AT7="",NA(),AT7)</f>
        <v>561.04999999999995</v>
      </c>
      <c r="AU6" s="22">
        <f t="shared" ref="AU6:BC6" si="6">IF(AU7="",NA(),AU7)</f>
        <v>641.35</v>
      </c>
      <c r="AV6" s="22">
        <f t="shared" si="6"/>
        <v>642.71</v>
      </c>
      <c r="AW6" s="22">
        <f t="shared" si="6"/>
        <v>566.79999999999995</v>
      </c>
      <c r="AX6" s="22">
        <f t="shared" si="6"/>
        <v>512.66</v>
      </c>
      <c r="AY6" s="22">
        <f t="shared" si="6"/>
        <v>284.45</v>
      </c>
      <c r="AZ6" s="22">
        <f t="shared" si="6"/>
        <v>309.23</v>
      </c>
      <c r="BA6" s="22">
        <f t="shared" si="6"/>
        <v>313.43</v>
      </c>
      <c r="BB6" s="22">
        <f t="shared" si="6"/>
        <v>303.10000000000002</v>
      </c>
      <c r="BC6" s="22">
        <f t="shared" si="6"/>
        <v>318.89999999999998</v>
      </c>
      <c r="BD6" s="21" t="str">
        <f>IF(BD7="","",IF(BD7="-","【-】","【"&amp;SUBSTITUTE(TEXT(BD7,"#,##0.00"),"-","△")&amp;"】"))</f>
        <v>【318.90】</v>
      </c>
      <c r="BE6" s="22">
        <f>IF(BE7="",NA(),BE7)</f>
        <v>231.31</v>
      </c>
      <c r="BF6" s="22">
        <f t="shared" ref="BF6:BN6" si="7">IF(BF7="",NA(),BF7)</f>
        <v>210.06</v>
      </c>
      <c r="BG6" s="22">
        <f t="shared" si="7"/>
        <v>188.83</v>
      </c>
      <c r="BH6" s="22">
        <f t="shared" si="7"/>
        <v>168.42</v>
      </c>
      <c r="BI6" s="22">
        <f t="shared" si="7"/>
        <v>149.78</v>
      </c>
      <c r="BJ6" s="22">
        <f t="shared" si="7"/>
        <v>260.95999999999998</v>
      </c>
      <c r="BK6" s="22">
        <f t="shared" si="7"/>
        <v>240.07</v>
      </c>
      <c r="BL6" s="22">
        <f t="shared" si="7"/>
        <v>224.81</v>
      </c>
      <c r="BM6" s="22">
        <f t="shared" si="7"/>
        <v>210.83</v>
      </c>
      <c r="BN6" s="22">
        <f t="shared" si="7"/>
        <v>204.34</v>
      </c>
      <c r="BO6" s="21" t="str">
        <f>IF(BO7="","",IF(BO7="-","【-】","【"&amp;SUBSTITUTE(TEXT(BO7,"#,##0.00"),"-","△")&amp;"】"))</f>
        <v>【204.34】</v>
      </c>
      <c r="BP6" s="22">
        <f>IF(BP7="",NA(),BP7)</f>
        <v>128.15</v>
      </c>
      <c r="BQ6" s="22">
        <f t="shared" ref="BQ6:BY6" si="8">IF(BQ7="",NA(),BQ7)</f>
        <v>125.27</v>
      </c>
      <c r="BR6" s="22">
        <f t="shared" si="8"/>
        <v>122.2</v>
      </c>
      <c r="BS6" s="22">
        <f t="shared" si="8"/>
        <v>124.7</v>
      </c>
      <c r="BT6" s="22">
        <f t="shared" si="8"/>
        <v>122.94</v>
      </c>
      <c r="BU6" s="22">
        <f t="shared" si="8"/>
        <v>110.77</v>
      </c>
      <c r="BV6" s="22">
        <f t="shared" si="8"/>
        <v>112.35</v>
      </c>
      <c r="BW6" s="22">
        <f t="shared" si="8"/>
        <v>106.47</v>
      </c>
      <c r="BX6" s="22">
        <f t="shared" si="8"/>
        <v>107.7</v>
      </c>
      <c r="BY6" s="22">
        <f t="shared" si="8"/>
        <v>106.29</v>
      </c>
      <c r="BZ6" s="21" t="str">
        <f>IF(BZ7="","",IF(BZ7="-","【-】","【"&amp;SUBSTITUTE(TEXT(BZ7,"#,##0.00"),"-","△")&amp;"】"))</f>
        <v>【106.29】</v>
      </c>
      <c r="CA6" s="22">
        <f>IF(CA7="",NA(),CA7)</f>
        <v>93.17</v>
      </c>
      <c r="CB6" s="22">
        <f t="shared" ref="CB6:CJ6" si="9">IF(CB7="",NA(),CB7)</f>
        <v>95.2</v>
      </c>
      <c r="CC6" s="22">
        <f t="shared" si="9"/>
        <v>97.52</v>
      </c>
      <c r="CD6" s="22">
        <f t="shared" si="9"/>
        <v>95.66</v>
      </c>
      <c r="CE6" s="22">
        <f t="shared" si="9"/>
        <v>97.04</v>
      </c>
      <c r="CF6" s="22">
        <f t="shared" si="9"/>
        <v>73.180000000000007</v>
      </c>
      <c r="CG6" s="22">
        <f t="shared" si="9"/>
        <v>73.05</v>
      </c>
      <c r="CH6" s="22">
        <f t="shared" si="9"/>
        <v>77.53</v>
      </c>
      <c r="CI6" s="22">
        <f t="shared" si="9"/>
        <v>76.25</v>
      </c>
      <c r="CJ6" s="22">
        <f t="shared" si="9"/>
        <v>77.75</v>
      </c>
      <c r="CK6" s="21" t="str">
        <f>IF(CK7="","",IF(CK7="-","【-】","【"&amp;SUBSTITUTE(TEXT(CK7,"#,##0.00"),"-","△")&amp;"】"))</f>
        <v>【77.75】</v>
      </c>
      <c r="CL6" s="22">
        <f>IF(CL7="",NA(),CL7)</f>
        <v>52.88</v>
      </c>
      <c r="CM6" s="22">
        <f t="shared" ref="CM6:CU6" si="10">IF(CM7="",NA(),CM7)</f>
        <v>52.36</v>
      </c>
      <c r="CN6" s="22">
        <f t="shared" si="10"/>
        <v>51.93</v>
      </c>
      <c r="CO6" s="22">
        <f t="shared" si="10"/>
        <v>51.29</v>
      </c>
      <c r="CP6" s="22">
        <f t="shared" si="10"/>
        <v>51.23</v>
      </c>
      <c r="CQ6" s="22">
        <f t="shared" si="10"/>
        <v>62.26</v>
      </c>
      <c r="CR6" s="22">
        <f t="shared" si="10"/>
        <v>62.22</v>
      </c>
      <c r="CS6" s="22">
        <f t="shared" si="10"/>
        <v>61.45</v>
      </c>
      <c r="CT6" s="22">
        <f t="shared" si="10"/>
        <v>61.63</v>
      </c>
      <c r="CU6" s="22">
        <f t="shared" si="10"/>
        <v>61.54</v>
      </c>
      <c r="CV6" s="21" t="str">
        <f>IF(CV7="","",IF(CV7="-","【-】","【"&amp;SUBSTITUTE(TEXT(CV7,"#,##0.00"),"-","△")&amp;"】"))</f>
        <v>【61.54】</v>
      </c>
      <c r="CW6" s="22">
        <f>IF(CW7="",NA(),CW7)</f>
        <v>99</v>
      </c>
      <c r="CX6" s="22">
        <f t="shared" ref="CX6:DF6" si="11">IF(CX7="",NA(),CX7)</f>
        <v>99.17</v>
      </c>
      <c r="CY6" s="22">
        <f t="shared" si="11"/>
        <v>99.22</v>
      </c>
      <c r="CZ6" s="22">
        <f t="shared" si="11"/>
        <v>99.28</v>
      </c>
      <c r="DA6" s="22">
        <f t="shared" si="11"/>
        <v>99.33</v>
      </c>
      <c r="DB6" s="22">
        <f t="shared" si="11"/>
        <v>100.16</v>
      </c>
      <c r="DC6" s="22">
        <f t="shared" si="11"/>
        <v>100.28</v>
      </c>
      <c r="DD6" s="22">
        <f t="shared" si="11"/>
        <v>100.29</v>
      </c>
      <c r="DE6" s="22">
        <f t="shared" si="11"/>
        <v>100.36</v>
      </c>
      <c r="DF6" s="22">
        <f t="shared" si="11"/>
        <v>100.31</v>
      </c>
      <c r="DG6" s="21" t="str">
        <f>IF(DG7="","",IF(DG7="-","【-】","【"&amp;SUBSTITUTE(TEXT(DG7,"#,##0.00"),"-","△")&amp;"】"))</f>
        <v>【100.31】</v>
      </c>
      <c r="DH6" s="22">
        <f>IF(DH7="",NA(),DH7)</f>
        <v>67.31</v>
      </c>
      <c r="DI6" s="22">
        <f t="shared" ref="DI6:DQ6" si="12">IF(DI7="",NA(),DI7)</f>
        <v>69.02</v>
      </c>
      <c r="DJ6" s="22">
        <f t="shared" si="12"/>
        <v>70.28</v>
      </c>
      <c r="DK6" s="22">
        <f t="shared" si="12"/>
        <v>71.239999999999995</v>
      </c>
      <c r="DL6" s="22">
        <f t="shared" si="12"/>
        <v>72.08</v>
      </c>
      <c r="DM6" s="22">
        <f t="shared" si="12"/>
        <v>57.5</v>
      </c>
      <c r="DN6" s="22">
        <f t="shared" si="12"/>
        <v>58.52</v>
      </c>
      <c r="DO6" s="22">
        <f t="shared" si="12"/>
        <v>59.51</v>
      </c>
      <c r="DP6" s="22">
        <f t="shared" si="12"/>
        <v>60.24</v>
      </c>
      <c r="DQ6" s="22">
        <f t="shared" si="12"/>
        <v>60.8</v>
      </c>
      <c r="DR6" s="21" t="str">
        <f>IF(DR7="","",IF(DR7="-","【-】","【"&amp;SUBSTITUTE(TEXT(DR7,"#,##0.00"),"-","△")&amp;"】"))</f>
        <v>【60.80】</v>
      </c>
      <c r="DS6" s="22">
        <f>IF(DS7="",NA(),DS7)</f>
        <v>45.13</v>
      </c>
      <c r="DT6" s="22">
        <f t="shared" ref="DT6:EB6" si="13">IF(DT7="",NA(),DT7)</f>
        <v>46.18</v>
      </c>
      <c r="DU6" s="22">
        <f t="shared" si="13"/>
        <v>48.51</v>
      </c>
      <c r="DV6" s="22">
        <f t="shared" si="13"/>
        <v>52.17</v>
      </c>
      <c r="DW6" s="22">
        <f t="shared" si="13"/>
        <v>60.65</v>
      </c>
      <c r="DX6" s="22">
        <f t="shared" si="13"/>
        <v>30.3</v>
      </c>
      <c r="DY6" s="22">
        <f t="shared" si="13"/>
        <v>31.74</v>
      </c>
      <c r="DZ6" s="22">
        <f t="shared" si="13"/>
        <v>32.380000000000003</v>
      </c>
      <c r="EA6" s="22">
        <f t="shared" si="13"/>
        <v>34.479999999999997</v>
      </c>
      <c r="EB6" s="22">
        <f t="shared" si="13"/>
        <v>38.24</v>
      </c>
      <c r="EC6" s="21" t="str">
        <f>IF(EC7="","",IF(EC7="-","【-】","【"&amp;SUBSTITUTE(TEXT(EC7,"#,##0.00"),"-","△")&amp;"】"))</f>
        <v>【38.24】</v>
      </c>
      <c r="ED6" s="21">
        <f>IF(ED7="",NA(),ED7)</f>
        <v>0</v>
      </c>
      <c r="EE6" s="21">
        <f t="shared" ref="EE6:EM6" si="14">IF(EE7="",NA(),EE7)</f>
        <v>0</v>
      </c>
      <c r="EF6" s="21">
        <f t="shared" si="14"/>
        <v>0</v>
      </c>
      <c r="EG6" s="21">
        <f t="shared" si="14"/>
        <v>0</v>
      </c>
      <c r="EH6" s="21">
        <f t="shared" si="14"/>
        <v>0</v>
      </c>
      <c r="EI6" s="22">
        <f t="shared" si="14"/>
        <v>0.32</v>
      </c>
      <c r="EJ6" s="22">
        <f t="shared" si="14"/>
        <v>0.28000000000000003</v>
      </c>
      <c r="EK6" s="22">
        <f t="shared" si="14"/>
        <v>0.4</v>
      </c>
      <c r="EL6" s="22">
        <f t="shared" si="14"/>
        <v>0.27</v>
      </c>
      <c r="EM6" s="22">
        <f t="shared" si="14"/>
        <v>0.34</v>
      </c>
      <c r="EN6" s="21" t="str">
        <f>IF(EN7="","",IF(EN7="-","【-】","【"&amp;SUBSTITUTE(TEXT(EN7,"#,##0.00"),"-","△")&amp;"】"))</f>
        <v>【0.34】</v>
      </c>
    </row>
    <row r="7" spans="1:144" s="23" customFormat="1" x14ac:dyDescent="0.2">
      <c r="A7" s="15"/>
      <c r="B7" s="24">
        <v>2024</v>
      </c>
      <c r="C7" s="24">
        <v>290009</v>
      </c>
      <c r="D7" s="24">
        <v>46</v>
      </c>
      <c r="E7" s="24">
        <v>1</v>
      </c>
      <c r="F7" s="24">
        <v>0</v>
      </c>
      <c r="G7" s="24">
        <v>2</v>
      </c>
      <c r="H7" s="24" t="s">
        <v>93</v>
      </c>
      <c r="I7" s="24" t="s">
        <v>94</v>
      </c>
      <c r="J7" s="24" t="s">
        <v>95</v>
      </c>
      <c r="K7" s="24" t="s">
        <v>96</v>
      </c>
      <c r="L7" s="24" t="s">
        <v>97</v>
      </c>
      <c r="M7" s="24" t="s">
        <v>98</v>
      </c>
      <c r="N7" s="25" t="s">
        <v>99</v>
      </c>
      <c r="O7" s="25">
        <v>83</v>
      </c>
      <c r="P7" s="25">
        <v>99.04</v>
      </c>
      <c r="Q7" s="25">
        <v>0</v>
      </c>
      <c r="R7" s="25">
        <v>1303867</v>
      </c>
      <c r="S7" s="25">
        <v>3690.94</v>
      </c>
      <c r="T7" s="25">
        <v>353.26</v>
      </c>
      <c r="U7" s="25">
        <v>1219985</v>
      </c>
      <c r="V7" s="25">
        <v>1150.1300000000001</v>
      </c>
      <c r="W7" s="25">
        <v>1060.74</v>
      </c>
      <c r="X7" s="25">
        <v>124.52</v>
      </c>
      <c r="Y7" s="25">
        <v>122.11</v>
      </c>
      <c r="Z7" s="25">
        <v>119.67</v>
      </c>
      <c r="AA7" s="25">
        <v>121.78</v>
      </c>
      <c r="AB7" s="25">
        <v>120.4</v>
      </c>
      <c r="AC7" s="25">
        <v>111.13</v>
      </c>
      <c r="AD7" s="25">
        <v>112.49</v>
      </c>
      <c r="AE7" s="25">
        <v>107.33</v>
      </c>
      <c r="AF7" s="25">
        <v>108.93</v>
      </c>
      <c r="AG7" s="25">
        <v>107.62</v>
      </c>
      <c r="AH7" s="25">
        <v>107.62</v>
      </c>
      <c r="AI7" s="25">
        <v>0</v>
      </c>
      <c r="AJ7" s="25">
        <v>0</v>
      </c>
      <c r="AK7" s="25">
        <v>0</v>
      </c>
      <c r="AL7" s="25">
        <v>0</v>
      </c>
      <c r="AM7" s="25">
        <v>0</v>
      </c>
      <c r="AN7" s="25">
        <v>12.29</v>
      </c>
      <c r="AO7" s="25">
        <v>8.77</v>
      </c>
      <c r="AP7" s="25">
        <v>8.81</v>
      </c>
      <c r="AQ7" s="25">
        <v>8.48</v>
      </c>
      <c r="AR7" s="25">
        <v>11</v>
      </c>
      <c r="AS7" s="25">
        <v>11</v>
      </c>
      <c r="AT7" s="25">
        <v>561.04999999999995</v>
      </c>
      <c r="AU7" s="25">
        <v>641.35</v>
      </c>
      <c r="AV7" s="25">
        <v>642.71</v>
      </c>
      <c r="AW7" s="25">
        <v>566.79999999999995</v>
      </c>
      <c r="AX7" s="25">
        <v>512.66</v>
      </c>
      <c r="AY7" s="25">
        <v>284.45</v>
      </c>
      <c r="AZ7" s="25">
        <v>309.23</v>
      </c>
      <c r="BA7" s="25">
        <v>313.43</v>
      </c>
      <c r="BB7" s="25">
        <v>303.10000000000002</v>
      </c>
      <c r="BC7" s="25">
        <v>318.89999999999998</v>
      </c>
      <c r="BD7" s="25">
        <v>318.89999999999998</v>
      </c>
      <c r="BE7" s="25">
        <v>231.31</v>
      </c>
      <c r="BF7" s="25">
        <v>210.06</v>
      </c>
      <c r="BG7" s="25">
        <v>188.83</v>
      </c>
      <c r="BH7" s="25">
        <v>168.42</v>
      </c>
      <c r="BI7" s="25">
        <v>149.78</v>
      </c>
      <c r="BJ7" s="25">
        <v>260.95999999999998</v>
      </c>
      <c r="BK7" s="25">
        <v>240.07</v>
      </c>
      <c r="BL7" s="25">
        <v>224.81</v>
      </c>
      <c r="BM7" s="25">
        <v>210.83</v>
      </c>
      <c r="BN7" s="25">
        <v>204.34</v>
      </c>
      <c r="BO7" s="25">
        <v>204.34</v>
      </c>
      <c r="BP7" s="25">
        <v>128.15</v>
      </c>
      <c r="BQ7" s="25">
        <v>125.27</v>
      </c>
      <c r="BR7" s="25">
        <v>122.2</v>
      </c>
      <c r="BS7" s="25">
        <v>124.7</v>
      </c>
      <c r="BT7" s="25">
        <v>122.94</v>
      </c>
      <c r="BU7" s="25">
        <v>110.77</v>
      </c>
      <c r="BV7" s="25">
        <v>112.35</v>
      </c>
      <c r="BW7" s="25">
        <v>106.47</v>
      </c>
      <c r="BX7" s="25">
        <v>107.7</v>
      </c>
      <c r="BY7" s="25">
        <v>106.29</v>
      </c>
      <c r="BZ7" s="25">
        <v>106.29</v>
      </c>
      <c r="CA7" s="25">
        <v>93.17</v>
      </c>
      <c r="CB7" s="25">
        <v>95.2</v>
      </c>
      <c r="CC7" s="25">
        <v>97.52</v>
      </c>
      <c r="CD7" s="25">
        <v>95.66</v>
      </c>
      <c r="CE7" s="25">
        <v>97.04</v>
      </c>
      <c r="CF7" s="25">
        <v>73.180000000000007</v>
      </c>
      <c r="CG7" s="25">
        <v>73.05</v>
      </c>
      <c r="CH7" s="25">
        <v>77.53</v>
      </c>
      <c r="CI7" s="25">
        <v>76.25</v>
      </c>
      <c r="CJ7" s="25">
        <v>77.75</v>
      </c>
      <c r="CK7" s="25">
        <v>77.75</v>
      </c>
      <c r="CL7" s="25">
        <v>52.88</v>
      </c>
      <c r="CM7" s="25">
        <v>52.36</v>
      </c>
      <c r="CN7" s="25">
        <v>51.93</v>
      </c>
      <c r="CO7" s="25">
        <v>51.29</v>
      </c>
      <c r="CP7" s="25">
        <v>51.23</v>
      </c>
      <c r="CQ7" s="25">
        <v>62.26</v>
      </c>
      <c r="CR7" s="25">
        <v>62.22</v>
      </c>
      <c r="CS7" s="25">
        <v>61.45</v>
      </c>
      <c r="CT7" s="25">
        <v>61.63</v>
      </c>
      <c r="CU7" s="25">
        <v>61.54</v>
      </c>
      <c r="CV7" s="25">
        <v>61.54</v>
      </c>
      <c r="CW7" s="25">
        <v>99</v>
      </c>
      <c r="CX7" s="25">
        <v>99.17</v>
      </c>
      <c r="CY7" s="25">
        <v>99.22</v>
      </c>
      <c r="CZ7" s="25">
        <v>99.28</v>
      </c>
      <c r="DA7" s="25">
        <v>99.33</v>
      </c>
      <c r="DB7" s="25">
        <v>100.16</v>
      </c>
      <c r="DC7" s="25">
        <v>100.28</v>
      </c>
      <c r="DD7" s="25">
        <v>100.29</v>
      </c>
      <c r="DE7" s="25">
        <v>100.36</v>
      </c>
      <c r="DF7" s="25">
        <v>100.31</v>
      </c>
      <c r="DG7" s="25">
        <v>100.31</v>
      </c>
      <c r="DH7" s="25">
        <v>67.31</v>
      </c>
      <c r="DI7" s="25">
        <v>69.02</v>
      </c>
      <c r="DJ7" s="25">
        <v>70.28</v>
      </c>
      <c r="DK7" s="25">
        <v>71.239999999999995</v>
      </c>
      <c r="DL7" s="25">
        <v>72.08</v>
      </c>
      <c r="DM7" s="25">
        <v>57.5</v>
      </c>
      <c r="DN7" s="25">
        <v>58.52</v>
      </c>
      <c r="DO7" s="25">
        <v>59.51</v>
      </c>
      <c r="DP7" s="25">
        <v>60.24</v>
      </c>
      <c r="DQ7" s="25">
        <v>60.8</v>
      </c>
      <c r="DR7" s="25">
        <v>60.8</v>
      </c>
      <c r="DS7" s="25">
        <v>45.13</v>
      </c>
      <c r="DT7" s="25">
        <v>46.18</v>
      </c>
      <c r="DU7" s="25">
        <v>48.51</v>
      </c>
      <c r="DV7" s="25">
        <v>52.17</v>
      </c>
      <c r="DW7" s="25">
        <v>60.65</v>
      </c>
      <c r="DX7" s="25">
        <v>30.3</v>
      </c>
      <c r="DY7" s="25">
        <v>31.74</v>
      </c>
      <c r="DZ7" s="25">
        <v>32.380000000000003</v>
      </c>
      <c r="EA7" s="25">
        <v>34.479999999999997</v>
      </c>
      <c r="EB7" s="25">
        <v>38.24</v>
      </c>
      <c r="EC7" s="25">
        <v>38.24</v>
      </c>
      <c r="ED7" s="25">
        <v>0</v>
      </c>
      <c r="EE7" s="25">
        <v>0</v>
      </c>
      <c r="EF7" s="25">
        <v>0</v>
      </c>
      <c r="EG7" s="25">
        <v>0</v>
      </c>
      <c r="EH7" s="25">
        <v>0</v>
      </c>
      <c r="EI7" s="25">
        <v>0.32</v>
      </c>
      <c r="EJ7" s="25">
        <v>0.28000000000000003</v>
      </c>
      <c r="EK7" s="25">
        <v>0.4</v>
      </c>
      <c r="EL7" s="25">
        <v>0.27</v>
      </c>
      <c r="EM7" s="25">
        <v>0.34</v>
      </c>
      <c r="EN7" s="25">
        <v>0.34</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A170D85C-1231-4493-BF58-1B65249C99F3}"/>
</file>

<file path=customXml/itemProps2.xml><?xml version="1.0" encoding="utf-8"?>
<ds:datastoreItem xmlns:ds="http://schemas.openxmlformats.org/officeDocument/2006/customXml" ds:itemID="{B414CEE9-77CA-40B8-9D53-E673FF9736E2}"/>
</file>

<file path=customXml/itemProps3.xml><?xml version="1.0" encoding="utf-8"?>
<ds:datastoreItem xmlns:ds="http://schemas.openxmlformats.org/officeDocument/2006/customXml" ds:itemID="{8A304F2C-A3AD-429E-8BA9-225721698F11}"/>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2026-01-15T00:10:11Z</cp:lastPrinted>
  <dcterms:created xsi:type="dcterms:W3CDTF">2025-12-12T09:20:17Z</dcterms:created>
  <dcterms:modified xsi:type="dcterms:W3CDTF">2026-01-15T06:50:24Z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