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M:\01総務管理係\★照会\照会（R7）\R080114_0127_公営企業に係る経営比較分析表（令和６年度決算）の分析・公表について\03_回答\"/>
    </mc:Choice>
  </mc:AlternateContent>
  <xr:revisionPtr revIDLastSave="0" documentId="13_ncr:1_{94B1C339-A5DE-4CA2-9645-38B2988D070A}" xr6:coauthVersionLast="47" xr6:coauthVersionMax="47" xr10:uidLastSave="{00000000-0000-0000-0000-000000000000}"/>
  <workbookProtection workbookAlgorithmName="SHA-512" workbookHashValue="ITxofIVE15o5uGszH4hu5dZCF7sVngf7mo12RPPCv1ZUfcq+HEGLi5MURxilmb77MFdewC4vyDj3F26as7SuzQ==" workbookSaltValue="zzzmTvEQaEuE31x6Ilo3/g==" workbookSpinCount="100000" lockStructure="1"/>
  <bookViews>
    <workbookView xWindow="-105"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I85" i="4"/>
  <c r="F85" i="4"/>
  <c r="AT10" i="4"/>
  <c r="I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<sst xmlns="http://schemas.openxmlformats.org/spreadsheetml/2006/main" count="231" uniqueCount="116">
  <si>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</si>
  <si>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</si>
  <si>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</si>
  <si>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</si>
  <si>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</si>
  <si>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</si>
  <si>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</si>
  <si>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</si>
  <si>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</si>
  <si>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</si>
  <si>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</si>
  <si>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</si>
  <si>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</si>
  <si>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</si>
  <si>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</si>
  <si>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</si>
  <si>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</si>
  <si>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</si>
  <si>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</si>
  <si>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</si>
  <si>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</si>
  <si>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</si>
  <si>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</si>
  <si>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</si>
  <si>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</si>
  <si>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</si>
  <si>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</si>
  <si>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</si>
  <si>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</si>
  <si>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</si>
  <si>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</si>
  <si>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</si>
  <si>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</si>
  <si>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</si>
  <si>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</si>
  <si>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</si>
  <si>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</si>
  <si>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</si>
  <si>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</si>
  <si>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</si>
  <si>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</si>
  <si>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</si>
  <si>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</si>
  <si>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</si>
  <si>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</si>
  <si>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</si>
  <si>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</si>
  <si>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</si>
  <si>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</si>
  <si>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</si>
  <si>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</si>
  <si>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</si>
  <si>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</si>
  <si>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</si>
  <si>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</si>
  <si>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</si>
  <si>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</si>
  <si>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</si>
  <si>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</si>
  <si>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</si>
  <si>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</si>
  <si>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</si>
  <si>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</si>
  <si>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</si>
  <si>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</si>
  <si>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</si>
  <si>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</si>
  <si>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</si>
  <si>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</si>
  <si>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</si>
  <si>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</si>
  <si>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</si>
  <si>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</si>
  <si>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</si>
  <si>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</si>
  <si>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</si>
  <si>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</si>
  <si>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</si>
  <si>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</si>
  <si>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</si>
  <si>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</si>
  <si>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</si>
  <si>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</si>
  <si>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</si>
  <si>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</si>
  <si>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</si>
  <si>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</si>
  <si>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</si>
  <si>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</si>
  <si>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</si>
  <si>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</si>
  <si>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</si>
  <si>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</si>
  <si>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</si>
  <si>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</si>
  <si>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</si>
  <si>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奈良県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</si>
  <si>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</si>
  <si>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</si>
  <si>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</si>
  <si>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</si>
  <si>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</si>
  <si>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</si>
  <si>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</si>
  <si>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</si>
  <si>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</si>
  <si>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</si>
  <si>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</si>
  <si>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</si>
  <si>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</si>
  <si>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</si>
  <si>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</si>
  <si>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</si>
  <si>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経常収支比率は100%を上回っており、単年度収支は黒字となっている。
流動比率は100％を上回っており、短期的な債務に対する支払いが可能な状態となっている。
本県では、他団体より早期から下水道の整備を進めてきたことなどから、起債償還のピークを過ぎているため、企業債残高対事業規模比率は、類似団体の平均値を下回っている。</t>
    <phoneticPr fontId="4"/>
  </si>
  <si>
    <t>耐用年数を超えた管渠があり、計画的に管内調査を実施し、緊急性の高い箇所から対策を実施している。</t>
    <phoneticPr fontId="4"/>
  </si>
  <si>
    <t>本県では、平野部に人口が集中し、広い範囲で流域下水道による集約処理を進めていることから効率的な流域下水道経営を行ってきた。令和４年度に経常収支比率は100%を下回ったものの、令和５年度には100％を上回り、経営状況は概ね健全である。
他方、今後の人口減少に伴う収入減や、施設・設備の老朽化による更新・修繕費用の増大に対し、経営や資産の状況を正確に把握するため、令和２年度より公営企業会計を導入している。
引き続き、今後の需要減を踏まえた施設のダウンサイジング、投資の平準化、管理運営の効率化、下水汚泥の有効活用など、経営の効率化を図るとともに、広域化・共同化に向けた取組についても研究してまいり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</si>
</sst>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0.03</c:v>
                </c:pt>
                <c:pt idx="1">
                  <c:v>0.05</c:v>
                </c:pt>
                <c:pt idx="2">
                  <c:v>0.22</c:v>
                </c:pt>
                <c:pt idx="3">
                  <c:v>0.19</c:v>
                </c:pt>
                <c:pt idx="4" formatCode="#,##0.00;&quot;△&quot;#,##0.00">
                  <c:v>0</c:v>
                </c:pt>
              </c:numCache>
            </c:numRef>
          </c:val>
          <c:extLst>
            <c:ext xmlns:c16="http://schemas.microsoft.com/office/drawing/2014/chart" uri="{C3380CC4-5D6E-409C-BE32-E72D297353CC}">
              <c16:uniqueId val="{00000000-7A3A-4400-B45F-B48B4480172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7A3A-4400-B45F-B48B4480172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68.88</c:v>
                </c:pt>
                <c:pt idx="1">
                  <c:v>69.08</c:v>
                </c:pt>
                <c:pt idx="2">
                  <c:v>66.69</c:v>
                </c:pt>
                <c:pt idx="3">
                  <c:v>67.77</c:v>
                </c:pt>
                <c:pt idx="4">
                  <c:v>66.930000000000007</c:v>
                </c:pt>
              </c:numCache>
            </c:numRef>
          </c:val>
          <c:extLst>
            <c:ext xmlns:c16="http://schemas.microsoft.com/office/drawing/2014/chart" uri="{C3380CC4-5D6E-409C-BE32-E72D297353CC}">
              <c16:uniqueId val="{00000000-67A4-406F-9447-0EADCF141D3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67A4-406F-9447-0EADCF141D3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92.24</c:v>
                </c:pt>
                <c:pt idx="1">
                  <c:v>92.6</c:v>
                </c:pt>
                <c:pt idx="2">
                  <c:v>92.83</c:v>
                </c:pt>
                <c:pt idx="3">
                  <c:v>93.14</c:v>
                </c:pt>
                <c:pt idx="4">
                  <c:v>93.24</c:v>
                </c:pt>
              </c:numCache>
            </c:numRef>
          </c:val>
          <c:extLst>
            <c:ext xmlns:c16="http://schemas.microsoft.com/office/drawing/2014/chart" uri="{C3380CC4-5D6E-409C-BE32-E72D297353CC}">
              <c16:uniqueId val="{00000000-4727-45D7-B9F9-3D27709E2FC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4727-45D7-B9F9-3D27709E2FC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103.63</c:v>
                </c:pt>
                <c:pt idx="1">
                  <c:v>100.02</c:v>
                </c:pt>
                <c:pt idx="2">
                  <c:v>97.19</c:v>
                </c:pt>
                <c:pt idx="3">
                  <c:v>104.96</c:v>
                </c:pt>
                <c:pt idx="4">
                  <c:v>104.07</c:v>
                </c:pt>
              </c:numCache>
            </c:numRef>
          </c:val>
          <c:extLst>
            <c:ext xmlns:c16="http://schemas.microsoft.com/office/drawing/2014/chart" uri="{C3380CC4-5D6E-409C-BE32-E72D297353CC}">
              <c16:uniqueId val="{00000000-77F1-40BA-AC90-87297AAA16F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77F1-40BA-AC90-87297AAA16F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5.05</c:v>
                </c:pt>
                <c:pt idx="1">
                  <c:v>9.64</c:v>
                </c:pt>
                <c:pt idx="2">
                  <c:v>14.15</c:v>
                </c:pt>
                <c:pt idx="3">
                  <c:v>18.39</c:v>
                </c:pt>
                <c:pt idx="4">
                  <c:v>22.32</c:v>
                </c:pt>
              </c:numCache>
            </c:numRef>
          </c:val>
          <c:extLst>
            <c:ext xmlns:c16="http://schemas.microsoft.com/office/drawing/2014/chart" uri="{C3380CC4-5D6E-409C-BE32-E72D297353CC}">
              <c16:uniqueId val="{00000000-EF4E-4F61-9BD7-CA74779E1DD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EF4E-4F61-9BD7-CA74779E1DD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2.2599999999999998</c:v>
                </c:pt>
                <c:pt idx="3" formatCode="#,##0.00;&quot;△&quot;#,##0.00;&quot;-&quot;">
                  <c:v>2.74</c:v>
                </c:pt>
                <c:pt idx="4" formatCode="#,##0.00;&quot;△&quot;#,##0.00;&quot;-&quot;">
                  <c:v>4.4000000000000004</c:v>
                </c:pt>
              </c:numCache>
            </c:numRef>
          </c:val>
          <c:extLst>
            <c:ext xmlns:c16="http://schemas.microsoft.com/office/drawing/2014/chart" uri="{C3380CC4-5D6E-409C-BE32-E72D297353CC}">
              <c16:uniqueId val="{00000000-D766-4B6C-ADEE-4CA11E178A9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D766-4B6C-ADEE-4CA11E178A9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quot;-&quot;">
                  <c:v>5.64</c:v>
                </c:pt>
                <c:pt idx="3">
                  <c:v>0</c:v>
                </c:pt>
                <c:pt idx="4">
                  <c:v>0</c:v>
                </c:pt>
              </c:numCache>
            </c:numRef>
          </c:val>
          <c:extLst>
            <c:ext xmlns:c16="http://schemas.microsoft.com/office/drawing/2014/chart" uri="{C3380CC4-5D6E-409C-BE32-E72D297353CC}">
              <c16:uniqueId val="{00000000-EA08-411D-9CAF-84280796020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EA08-411D-9CAF-84280796020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132.26</c:v>
                </c:pt>
                <c:pt idx="1">
                  <c:v>143.41999999999999</c:v>
                </c:pt>
                <c:pt idx="2">
                  <c:v>124.24</c:v>
                </c:pt>
                <c:pt idx="3">
                  <c:v>136.72</c:v>
                </c:pt>
                <c:pt idx="4">
                  <c:v>175.75</c:v>
                </c:pt>
              </c:numCache>
            </c:numRef>
          </c:val>
          <c:extLst>
            <c:ext xmlns:c16="http://schemas.microsoft.com/office/drawing/2014/chart" uri="{C3380CC4-5D6E-409C-BE32-E72D297353CC}">
              <c16:uniqueId val="{00000000-02B3-4B0F-A8E4-E5F64C26884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02B3-4B0F-A8E4-E5F64C26884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201.54</c:v>
                </c:pt>
                <c:pt idx="1">
                  <c:v>195.96</c:v>
                </c:pt>
                <c:pt idx="2">
                  <c:v>190</c:v>
                </c:pt>
                <c:pt idx="3">
                  <c:v>181.1</c:v>
                </c:pt>
                <c:pt idx="4">
                  <c:v>168.5</c:v>
                </c:pt>
              </c:numCache>
            </c:numRef>
          </c:val>
          <c:extLst>
            <c:ext xmlns:c16="http://schemas.microsoft.com/office/drawing/2014/chart" uri="{C3380CC4-5D6E-409C-BE32-E72D297353CC}">
              <c16:uniqueId val="{00000000-E6AD-4C69-8A03-D64BA1876AF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E6AD-4C69-8A03-D64BA1876AF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08-490B-B11B-BBC6F838366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008-490B-B11B-BBC6F838366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44.64</c:v>
                </c:pt>
                <c:pt idx="1">
                  <c:v>44.19</c:v>
                </c:pt>
                <c:pt idx="2">
                  <c:v>48.45</c:v>
                </c:pt>
                <c:pt idx="3">
                  <c:v>46.2</c:v>
                </c:pt>
                <c:pt idx="4">
                  <c:v>47.47</c:v>
                </c:pt>
              </c:numCache>
            </c:numRef>
          </c:val>
          <c:extLst>
            <c:ext xmlns:c16="http://schemas.microsoft.com/office/drawing/2014/chart" uri="{C3380CC4-5D6E-409C-BE32-E72D297353CC}">
              <c16:uniqueId val="{00000000-DD41-455A-9827-425DE6C389E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DD41-455A-9827-425DE6C389E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奈良県</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流域下水道</v>
      </c>
      <c r="Q8" s="65"/>
      <c r="R8" s="65"/>
      <c r="S8" s="65"/>
      <c r="T8" s="65"/>
      <c r="U8" s="65"/>
      <c r="V8" s="65"/>
      <c r="W8" s="65" t="str">
        <f>データ!L6</f>
        <v>E1</v>
      </c>
      <c r="X8" s="65"/>
      <c r="Y8" s="65"/>
      <c r="Z8" s="65"/>
      <c r="AA8" s="65"/>
      <c r="AB8" s="65"/>
      <c r="AC8" s="65"/>
      <c r="AD8" s="66" t="str">
        <f>データ!$M$6</f>
        <v>非設置</v>
      </c>
      <c r="AE8" s="66"/>
      <c r="AF8" s="66"/>
      <c r="AG8" s="66"/>
      <c r="AH8" s="66"/>
      <c r="AI8" s="66"/>
      <c r="AJ8" s="66"/>
      <c r="AK8" s="3"/>
      <c r="AL8" s="54">
        <f>データ!S6</f>
        <v>1303867</v>
      </c>
      <c r="AM8" s="54"/>
      <c r="AN8" s="54"/>
      <c r="AO8" s="54"/>
      <c r="AP8" s="54"/>
      <c r="AQ8" s="54"/>
      <c r="AR8" s="54"/>
      <c r="AS8" s="54"/>
      <c r="AT8" s="53">
        <f>データ!T6</f>
        <v>3690.94</v>
      </c>
      <c r="AU8" s="53"/>
      <c r="AV8" s="53"/>
      <c r="AW8" s="53"/>
      <c r="AX8" s="53"/>
      <c r="AY8" s="53"/>
      <c r="AZ8" s="53"/>
      <c r="BA8" s="53"/>
      <c r="BB8" s="53">
        <f>データ!U6</f>
        <v>353.26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86.68</v>
      </c>
      <c r="J10" s="53"/>
      <c r="K10" s="53"/>
      <c r="L10" s="53"/>
      <c r="M10" s="53"/>
      <c r="N10" s="53"/>
      <c r="O10" s="53"/>
      <c r="P10" s="53">
        <f>データ!P6</f>
        <v>79.75</v>
      </c>
      <c r="Q10" s="53"/>
      <c r="R10" s="53"/>
      <c r="S10" s="53"/>
      <c r="T10" s="53"/>
      <c r="U10" s="53"/>
      <c r="V10" s="53"/>
      <c r="W10" s="53">
        <f>データ!Q6</f>
        <v>95.52</v>
      </c>
      <c r="X10" s="53"/>
      <c r="Y10" s="53"/>
      <c r="Z10" s="53"/>
      <c r="AA10" s="53"/>
      <c r="AB10" s="53"/>
      <c r="AC10" s="53"/>
      <c r="AD10" s="54">
        <f>データ!R6</f>
        <v>0</v>
      </c>
      <c r="AE10" s="54"/>
      <c r="AF10" s="54"/>
      <c r="AG10" s="54"/>
      <c r="AH10" s="54"/>
      <c r="AI10" s="54"/>
      <c r="AJ10" s="54"/>
      <c r="AK10" s="2"/>
      <c r="AL10" s="54">
        <f>データ!V6</f>
        <v>1035791</v>
      </c>
      <c r="AM10" s="54"/>
      <c r="AN10" s="54"/>
      <c r="AO10" s="54"/>
      <c r="AP10" s="54"/>
      <c r="AQ10" s="54"/>
      <c r="AR10" s="54"/>
      <c r="AS10" s="54"/>
      <c r="AT10" s="53">
        <f>データ!W6</f>
        <v>198.25</v>
      </c>
      <c r="AU10" s="53"/>
      <c r="AV10" s="53"/>
      <c r="AW10" s="53"/>
      <c r="AX10" s="53"/>
      <c r="AY10" s="53"/>
      <c r="AZ10" s="53"/>
      <c r="BA10" s="53"/>
      <c r="BB10" s="53">
        <f>データ!X6</f>
        <v>5224.67</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PcbXcvEI6wikWUWBJWlP8z1fgDd5YfusaBvfQnu8jQJT3yzu/rJfGTop94/4r3BL2JPeUYy1VxSYHBvBIW4Lhg==" saltValue="FcXj12WoTmrzxysxxT0eP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290009</v>
      </c>
      <c r="D6" s="19">
        <f t="shared" si="3"/>
        <v>46</v>
      </c>
      <c r="E6" s="19">
        <f t="shared" si="3"/>
        <v>17</v>
      </c>
      <c r="F6" s="19">
        <f t="shared" si="3"/>
        <v>3</v>
      </c>
      <c r="G6" s="19">
        <f t="shared" si="3"/>
        <v>0</v>
      </c>
      <c r="H6" s="19" t="str">
        <f t="shared" si="3"/>
        <v>奈良県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86.68</v>
      </c>
      <c r="P6" s="20">
        <f t="shared" si="3"/>
        <v>79.75</v>
      </c>
      <c r="Q6" s="20">
        <f t="shared" si="3"/>
        <v>95.52</v>
      </c>
      <c r="R6" s="20">
        <f t="shared" si="3"/>
        <v>0</v>
      </c>
      <c r="S6" s="20">
        <f t="shared" si="3"/>
        <v>1303867</v>
      </c>
      <c r="T6" s="20">
        <f t="shared" si="3"/>
        <v>3690.94</v>
      </c>
      <c r="U6" s="20">
        <f t="shared" si="3"/>
        <v>353.26</v>
      </c>
      <c r="V6" s="20">
        <f t="shared" si="3"/>
        <v>1035791</v>
      </c>
      <c r="W6" s="20">
        <f t="shared" si="3"/>
        <v>198.25</v>
      </c>
      <c r="X6" s="20">
        <f t="shared" si="3"/>
        <v>5224.67</v>
      </c>
      <c r="Y6" s="21">
        <f>IF(Y7="",NA(),Y7)</f>
        <v>103.63</v>
      </c>
      <c r="Z6" s="21">
        <f t="shared" ref="Z6:AH6" si="4">IF(Z7="",NA(),Z7)</f>
        <v>100.02</v>
      </c>
      <c r="AA6" s="21">
        <f t="shared" si="4"/>
        <v>97.19</v>
      </c>
      <c r="AB6" s="21">
        <f t="shared" si="4"/>
        <v>104.96</v>
      </c>
      <c r="AC6" s="21">
        <f t="shared" si="4"/>
        <v>104.07</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1">
        <f t="shared" si="5"/>
        <v>5.64</v>
      </c>
      <c r="AM6" s="20">
        <f t="shared" si="5"/>
        <v>0</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132.26</v>
      </c>
      <c r="AV6" s="21">
        <f t="shared" ref="AV6:BD6" si="6">IF(AV7="",NA(),AV7)</f>
        <v>143.41999999999999</v>
      </c>
      <c r="AW6" s="21">
        <f t="shared" si="6"/>
        <v>124.24</v>
      </c>
      <c r="AX6" s="21">
        <f t="shared" si="6"/>
        <v>136.72</v>
      </c>
      <c r="AY6" s="21">
        <f t="shared" si="6"/>
        <v>175.75</v>
      </c>
      <c r="AZ6" s="21">
        <f t="shared" si="6"/>
        <v>101.14</v>
      </c>
      <c r="BA6" s="21">
        <f t="shared" si="6"/>
        <v>104.74</v>
      </c>
      <c r="BB6" s="21">
        <f t="shared" si="6"/>
        <v>104.74</v>
      </c>
      <c r="BC6" s="21">
        <f t="shared" si="6"/>
        <v>104.66</v>
      </c>
      <c r="BD6" s="21">
        <f t="shared" si="6"/>
        <v>103.57</v>
      </c>
      <c r="BE6" s="20" t="str">
        <f>IF(BE7="","",IF(BE7="-","【-】","【"&amp;SUBSTITUTE(TEXT(BE7,"#,##0.00"),"-","△")&amp;"】"))</f>
        <v>【103.38】</v>
      </c>
      <c r="BF6" s="21">
        <f>IF(BF7="",NA(),BF7)</f>
        <v>201.54</v>
      </c>
      <c r="BG6" s="21">
        <f t="shared" ref="BG6:BO6" si="7">IF(BG7="",NA(),BG7)</f>
        <v>195.96</v>
      </c>
      <c r="BH6" s="21">
        <f t="shared" si="7"/>
        <v>190</v>
      </c>
      <c r="BI6" s="21">
        <f t="shared" si="7"/>
        <v>181.1</v>
      </c>
      <c r="BJ6" s="21">
        <f t="shared" si="7"/>
        <v>168.5</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44.64</v>
      </c>
      <c r="CC6" s="21">
        <f t="shared" ref="CC6:CK6" si="9">IF(CC7="",NA(),CC7)</f>
        <v>44.19</v>
      </c>
      <c r="CD6" s="21">
        <f t="shared" si="9"/>
        <v>48.45</v>
      </c>
      <c r="CE6" s="21">
        <f t="shared" si="9"/>
        <v>46.2</v>
      </c>
      <c r="CF6" s="21">
        <f t="shared" si="9"/>
        <v>47.47</v>
      </c>
      <c r="CG6" s="21">
        <f t="shared" si="9"/>
        <v>50.67</v>
      </c>
      <c r="CH6" s="21">
        <f t="shared" si="9"/>
        <v>48.7</v>
      </c>
      <c r="CI6" s="21">
        <f t="shared" si="9"/>
        <v>52.53</v>
      </c>
      <c r="CJ6" s="21">
        <f t="shared" si="9"/>
        <v>52.75</v>
      </c>
      <c r="CK6" s="21">
        <f t="shared" si="9"/>
        <v>52.89</v>
      </c>
      <c r="CL6" s="20" t="str">
        <f>IF(CL7="","",IF(CL7="-","【-】","【"&amp;SUBSTITUTE(TEXT(CL7,"#,##0.00"),"-","△")&amp;"】"))</f>
        <v>【53.07】</v>
      </c>
      <c r="CM6" s="21">
        <f>IF(CM7="",NA(),CM7)</f>
        <v>68.88</v>
      </c>
      <c r="CN6" s="21">
        <f t="shared" ref="CN6:CV6" si="10">IF(CN7="",NA(),CN7)</f>
        <v>69.08</v>
      </c>
      <c r="CO6" s="21">
        <f t="shared" si="10"/>
        <v>66.69</v>
      </c>
      <c r="CP6" s="21">
        <f t="shared" si="10"/>
        <v>67.77</v>
      </c>
      <c r="CQ6" s="21">
        <f t="shared" si="10"/>
        <v>66.930000000000007</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92.24</v>
      </c>
      <c r="CY6" s="21">
        <f t="shared" ref="CY6:DG6" si="11">IF(CY7="",NA(),CY7)</f>
        <v>92.6</v>
      </c>
      <c r="CZ6" s="21">
        <f t="shared" si="11"/>
        <v>92.83</v>
      </c>
      <c r="DA6" s="21">
        <f t="shared" si="11"/>
        <v>93.14</v>
      </c>
      <c r="DB6" s="21">
        <f t="shared" si="11"/>
        <v>93.24</v>
      </c>
      <c r="DC6" s="21">
        <f t="shared" si="11"/>
        <v>94.01</v>
      </c>
      <c r="DD6" s="21">
        <f t="shared" si="11"/>
        <v>94.14</v>
      </c>
      <c r="DE6" s="21">
        <f t="shared" si="11"/>
        <v>94.02</v>
      </c>
      <c r="DF6" s="21">
        <f t="shared" si="11"/>
        <v>94.43</v>
      </c>
      <c r="DG6" s="21">
        <f t="shared" si="11"/>
        <v>94.27</v>
      </c>
      <c r="DH6" s="20" t="str">
        <f>IF(DH7="","",IF(DH7="-","【-】","【"&amp;SUBSTITUTE(TEXT(DH7,"#,##0.00"),"-","△")&amp;"】"))</f>
        <v>【94.19】</v>
      </c>
      <c r="DI6" s="21">
        <f>IF(DI7="",NA(),DI7)</f>
        <v>5.05</v>
      </c>
      <c r="DJ6" s="21">
        <f t="shared" ref="DJ6:DR6" si="12">IF(DJ7="",NA(),DJ7)</f>
        <v>9.64</v>
      </c>
      <c r="DK6" s="21">
        <f t="shared" si="12"/>
        <v>14.15</v>
      </c>
      <c r="DL6" s="21">
        <f t="shared" si="12"/>
        <v>18.39</v>
      </c>
      <c r="DM6" s="21">
        <f t="shared" si="12"/>
        <v>22.32</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1">
        <f t="shared" si="13"/>
        <v>2.2599999999999998</v>
      </c>
      <c r="DW6" s="21">
        <f t="shared" si="13"/>
        <v>2.74</v>
      </c>
      <c r="DX6" s="21">
        <f t="shared" si="13"/>
        <v>4.4000000000000004</v>
      </c>
      <c r="DY6" s="21">
        <f t="shared" si="13"/>
        <v>0.93</v>
      </c>
      <c r="DZ6" s="21">
        <f t="shared" si="13"/>
        <v>1.04</v>
      </c>
      <c r="EA6" s="21">
        <f t="shared" si="13"/>
        <v>1.26</v>
      </c>
      <c r="EB6" s="21">
        <f t="shared" si="13"/>
        <v>1.64</v>
      </c>
      <c r="EC6" s="21">
        <f t="shared" si="13"/>
        <v>2.7</v>
      </c>
      <c r="ED6" s="20" t="str">
        <f>IF(ED7="","",IF(ED7="-","【-】","【"&amp;SUBSTITUTE(TEXT(ED7,"#,##0.00"),"-","△")&amp;"】"))</f>
        <v>【2.67】</v>
      </c>
      <c r="EE6" s="21">
        <f>IF(EE7="",NA(),EE7)</f>
        <v>0.03</v>
      </c>
      <c r="EF6" s="21">
        <f t="shared" ref="EF6:EN6" si="14">IF(EF7="",NA(),EF7)</f>
        <v>0.05</v>
      </c>
      <c r="EG6" s="21">
        <f t="shared" si="14"/>
        <v>0.22</v>
      </c>
      <c r="EH6" s="21">
        <f t="shared" si="14"/>
        <v>0.19</v>
      </c>
      <c r="EI6" s="20">
        <f t="shared" si="14"/>
        <v>0</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2">
      <c r="A7" s="14"/>
      <c r="B7" s="23">
        <v>2024</v>
      </c>
      <c r="C7" s="23">
        <v>290009</v>
      </c>
      <c r="D7" s="23">
        <v>46</v>
      </c>
      <c r="E7" s="23">
        <v>17</v>
      </c>
      <c r="F7" s="23">
        <v>3</v>
      </c>
      <c r="G7" s="23">
        <v>0</v>
      </c>
      <c r="H7" s="23" t="s">
        <v>96</v>
      </c>
      <c r="I7" s="23" t="s">
        <v>97</v>
      </c>
      <c r="J7" s="23" t="s">
        <v>98</v>
      </c>
      <c r="K7" s="23" t="s">
        <v>99</v>
      </c>
      <c r="L7" s="23" t="s">
        <v>100</v>
      </c>
      <c r="M7" s="23" t="s">
        <v>101</v>
      </c>
      <c r="N7" s="24" t="s">
        <v>102</v>
      </c>
      <c r="O7" s="24">
        <v>86.68</v>
      </c>
      <c r="P7" s="24">
        <v>79.75</v>
      </c>
      <c r="Q7" s="24">
        <v>95.52</v>
      </c>
      <c r="R7" s="24">
        <v>0</v>
      </c>
      <c r="S7" s="24">
        <v>1303867</v>
      </c>
      <c r="T7" s="24">
        <v>3690.94</v>
      </c>
      <c r="U7" s="24">
        <v>353.26</v>
      </c>
      <c r="V7" s="24">
        <v>1035791</v>
      </c>
      <c r="W7" s="24">
        <v>198.25</v>
      </c>
      <c r="X7" s="24">
        <v>5224.67</v>
      </c>
      <c r="Y7" s="24">
        <v>103.63</v>
      </c>
      <c r="Z7" s="24">
        <v>100.02</v>
      </c>
      <c r="AA7" s="24">
        <v>97.19</v>
      </c>
      <c r="AB7" s="24">
        <v>104.96</v>
      </c>
      <c r="AC7" s="24">
        <v>104.07</v>
      </c>
      <c r="AD7" s="24">
        <v>101.63</v>
      </c>
      <c r="AE7" s="24">
        <v>100.14</v>
      </c>
      <c r="AF7" s="24">
        <v>99.22</v>
      </c>
      <c r="AG7" s="24">
        <v>100.31</v>
      </c>
      <c r="AH7" s="24">
        <v>100.13</v>
      </c>
      <c r="AI7" s="24">
        <v>100.17</v>
      </c>
      <c r="AJ7" s="24">
        <v>0</v>
      </c>
      <c r="AK7" s="24">
        <v>0</v>
      </c>
      <c r="AL7" s="24">
        <v>5.64</v>
      </c>
      <c r="AM7" s="24">
        <v>0</v>
      </c>
      <c r="AN7" s="24">
        <v>0</v>
      </c>
      <c r="AO7" s="24">
        <v>9.1</v>
      </c>
      <c r="AP7" s="24">
        <v>10.71</v>
      </c>
      <c r="AQ7" s="24">
        <v>11.46</v>
      </c>
      <c r="AR7" s="24">
        <v>9.85</v>
      </c>
      <c r="AS7" s="24">
        <v>11.25</v>
      </c>
      <c r="AT7" s="24">
        <v>11.17</v>
      </c>
      <c r="AU7" s="24">
        <v>132.26</v>
      </c>
      <c r="AV7" s="24">
        <v>143.41999999999999</v>
      </c>
      <c r="AW7" s="24">
        <v>124.24</v>
      </c>
      <c r="AX7" s="24">
        <v>136.72</v>
      </c>
      <c r="AY7" s="24">
        <v>175.75</v>
      </c>
      <c r="AZ7" s="24">
        <v>101.14</v>
      </c>
      <c r="BA7" s="24">
        <v>104.74</v>
      </c>
      <c r="BB7" s="24">
        <v>104.74</v>
      </c>
      <c r="BC7" s="24">
        <v>104.66</v>
      </c>
      <c r="BD7" s="24">
        <v>103.57</v>
      </c>
      <c r="BE7" s="24">
        <v>103.38</v>
      </c>
      <c r="BF7" s="24">
        <v>201.54</v>
      </c>
      <c r="BG7" s="24">
        <v>195.96</v>
      </c>
      <c r="BH7" s="24">
        <v>190</v>
      </c>
      <c r="BI7" s="24">
        <v>181.1</v>
      </c>
      <c r="BJ7" s="24">
        <v>168.5</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44.64</v>
      </c>
      <c r="CC7" s="24">
        <v>44.19</v>
      </c>
      <c r="CD7" s="24">
        <v>48.45</v>
      </c>
      <c r="CE7" s="24">
        <v>46.2</v>
      </c>
      <c r="CF7" s="24">
        <v>47.47</v>
      </c>
      <c r="CG7" s="24">
        <v>50.67</v>
      </c>
      <c r="CH7" s="24">
        <v>48.7</v>
      </c>
      <c r="CI7" s="24">
        <v>52.53</v>
      </c>
      <c r="CJ7" s="24">
        <v>52.75</v>
      </c>
      <c r="CK7" s="24">
        <v>52.89</v>
      </c>
      <c r="CL7" s="24">
        <v>53.07</v>
      </c>
      <c r="CM7" s="24">
        <v>68.88</v>
      </c>
      <c r="CN7" s="24">
        <v>69.08</v>
      </c>
      <c r="CO7" s="24">
        <v>66.69</v>
      </c>
      <c r="CP7" s="24">
        <v>67.77</v>
      </c>
      <c r="CQ7" s="24">
        <v>66.930000000000007</v>
      </c>
      <c r="CR7" s="24">
        <v>68.2</v>
      </c>
      <c r="CS7" s="24">
        <v>68.05</v>
      </c>
      <c r="CT7" s="24">
        <v>67.099999999999994</v>
      </c>
      <c r="CU7" s="24">
        <v>71.900000000000006</v>
      </c>
      <c r="CV7" s="24">
        <v>68.599999999999994</v>
      </c>
      <c r="CW7" s="24">
        <v>68.61</v>
      </c>
      <c r="CX7" s="24">
        <v>92.24</v>
      </c>
      <c r="CY7" s="24">
        <v>92.6</v>
      </c>
      <c r="CZ7" s="24">
        <v>92.83</v>
      </c>
      <c r="DA7" s="24">
        <v>93.14</v>
      </c>
      <c r="DB7" s="24">
        <v>93.24</v>
      </c>
      <c r="DC7" s="24">
        <v>94.01</v>
      </c>
      <c r="DD7" s="24">
        <v>94.14</v>
      </c>
      <c r="DE7" s="24">
        <v>94.02</v>
      </c>
      <c r="DF7" s="24">
        <v>94.43</v>
      </c>
      <c r="DG7" s="24">
        <v>94.27</v>
      </c>
      <c r="DH7" s="24">
        <v>94.19</v>
      </c>
      <c r="DI7" s="24">
        <v>5.05</v>
      </c>
      <c r="DJ7" s="24">
        <v>9.64</v>
      </c>
      <c r="DK7" s="24">
        <v>14.15</v>
      </c>
      <c r="DL7" s="24">
        <v>18.39</v>
      </c>
      <c r="DM7" s="24">
        <v>22.32</v>
      </c>
      <c r="DN7" s="24">
        <v>31.96</v>
      </c>
      <c r="DO7" s="24">
        <v>34.17</v>
      </c>
      <c r="DP7" s="24">
        <v>36.770000000000003</v>
      </c>
      <c r="DQ7" s="24">
        <v>41.04</v>
      </c>
      <c r="DR7" s="24">
        <v>41.27</v>
      </c>
      <c r="DS7" s="24">
        <v>41.08</v>
      </c>
      <c r="DT7" s="24">
        <v>0</v>
      </c>
      <c r="DU7" s="24">
        <v>0</v>
      </c>
      <c r="DV7" s="24">
        <v>2.2599999999999998</v>
      </c>
      <c r="DW7" s="24">
        <v>2.74</v>
      </c>
      <c r="DX7" s="24">
        <v>4.4000000000000004</v>
      </c>
      <c r="DY7" s="24">
        <v>0.93</v>
      </c>
      <c r="DZ7" s="24">
        <v>1.04</v>
      </c>
      <c r="EA7" s="24">
        <v>1.26</v>
      </c>
      <c r="EB7" s="24">
        <v>1.64</v>
      </c>
      <c r="EC7" s="24">
        <v>2.7</v>
      </c>
      <c r="ED7" s="24">
        <v>2.67</v>
      </c>
      <c r="EE7" s="24">
        <v>0.03</v>
      </c>
      <c r="EF7" s="24">
        <v>0.05</v>
      </c>
      <c r="EG7" s="24">
        <v>0.22</v>
      </c>
      <c r="EH7" s="24">
        <v>0.19</v>
      </c>
      <c r="EI7" s="24">
        <v>0</v>
      </c>
      <c r="EJ7" s="24">
        <v>1.87</v>
      </c>
      <c r="EK7" s="24">
        <v>0.1</v>
      </c>
      <c r="EL7" s="24">
        <v>0.09</v>
      </c>
      <c r="EM7" s="24">
        <v>0.06</v>
      </c>
      <c r="EN7" s="24">
        <v>0.1</v>
      </c>
      <c r="EO7" s="24">
        <v>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EB5BCD0B-7404-492F-9FB9-3D065EDEAF8C}"/>
</file>

<file path=customXml/itemProps2.xml><?xml version="1.0" encoding="utf-8"?>
<ds:datastoreItem xmlns:ds="http://schemas.openxmlformats.org/officeDocument/2006/customXml" ds:itemID="{8613B3AA-10AB-48AF-B0C7-A54CDCA5467A}"/>
</file>

<file path=customXml/itemProps3.xml><?xml version="1.0" encoding="utf-8"?>
<ds:datastoreItem xmlns:ds="http://schemas.openxmlformats.org/officeDocument/2006/customXml" ds:itemID="{06FB27F4-F1F4-499D-B021-2A4AB9BAA70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2025-12-23T06:07:20Z</dcterms:created>
  <dcterms:modified xsi:type="dcterms:W3CDTF">2026-01-15T06:16:47Z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