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9_奈良県/"/>
    </mc:Choice>
  </mc:AlternateContent>
  <xr:revisionPtr revIDLastSave="4" documentId="13_ncr:1_{8C0E8501-B793-46A2-A5E3-043092B642DB}" xr6:coauthVersionLast="47" xr6:coauthVersionMax="47" xr10:uidLastSave="{39C62CC7-58C9-407C-8FFD-8E17C085CCFE}"/>
  <workbookProtection workbookAlgorithmName="SHA-512" workbookHashValue="eY0Yi8makQNt6NhUv5RoBZuch8FPI4pCdR+mFMM9mGrvgMxUcE2uTaEZMGR4BXdEWwVNnQg42fvEKyIo0mjLJQ==" workbookSaltValue="71y08puw1IKjX4wlJJln6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LK80" i="4" s="1"/>
  <c r="FF7" i="5"/>
  <c r="KV80" i="4" s="1"/>
  <c r="FE7" i="5"/>
  <c r="KG80" i="4" s="1"/>
  <c r="FD7" i="5"/>
  <c r="MO79" i="4" s="1"/>
  <c r="FC7" i="5"/>
  <c r="LZ79" i="4" s="1"/>
  <c r="FB7" i="5"/>
  <c r="FA7" i="5"/>
  <c r="EZ7" i="5"/>
  <c r="KG79" i="4" s="1"/>
  <c r="EX7" i="5"/>
  <c r="JB80" i="4" s="1"/>
  <c r="EW7" i="5"/>
  <c r="IM80" i="4" s="1"/>
  <c r="EV7" i="5"/>
  <c r="EU7" i="5"/>
  <c r="HI80" i="4" s="1"/>
  <c r="ET7" i="5"/>
  <c r="GT80" i="4" s="1"/>
  <c r="ES7" i="5"/>
  <c r="JB79" i="4" s="1"/>
  <c r="ER7" i="5"/>
  <c r="IM79" i="4" s="1"/>
  <c r="EQ7" i="5"/>
  <c r="HX79" i="4" s="1"/>
  <c r="EP7" i="5"/>
  <c r="HI79" i="4" s="1"/>
  <c r="EO7" i="5"/>
  <c r="EM7" i="5"/>
  <c r="EL7" i="5"/>
  <c r="EK7" i="5"/>
  <c r="EJ7" i="5"/>
  <c r="EI7" i="5"/>
  <c r="EH7" i="5"/>
  <c r="EG7" i="5"/>
  <c r="EZ79" i="4" s="1"/>
  <c r="EF7" i="5"/>
  <c r="EK79" i="4" s="1"/>
  <c r="EE7" i="5"/>
  <c r="DV79" i="4" s="1"/>
  <c r="ED7" i="5"/>
  <c r="DG79" i="4" s="1"/>
  <c r="EB7" i="5"/>
  <c r="EA7" i="5"/>
  <c r="BI80" i="4" s="1"/>
  <c r="DZ7" i="5"/>
  <c r="DY7" i="5"/>
  <c r="DX7" i="5"/>
  <c r="P80" i="4" s="1"/>
  <c r="DW7" i="5"/>
  <c r="BX79" i="4" s="1"/>
  <c r="DV7" i="5"/>
  <c r="BI79" i="4" s="1"/>
  <c r="DU7" i="5"/>
  <c r="DT7" i="5"/>
  <c r="AE79" i="4" s="1"/>
  <c r="DS7" i="5"/>
  <c r="P79" i="4" s="1"/>
  <c r="DQ7" i="5"/>
  <c r="MN56" i="4" s="1"/>
  <c r="DP7" i="5"/>
  <c r="LY56" i="4" s="1"/>
  <c r="DO7" i="5"/>
  <c r="LJ56" i="4" s="1"/>
  <c r="DN7" i="5"/>
  <c r="DM7" i="5"/>
  <c r="KF56" i="4" s="1"/>
  <c r="DL7" i="5"/>
  <c r="MN55" i="4" s="1"/>
  <c r="DK7" i="5"/>
  <c r="DJ7" i="5"/>
  <c r="LJ55" i="4" s="1"/>
  <c r="DI7" i="5"/>
  <c r="DH7" i="5"/>
  <c r="KF55" i="4" s="1"/>
  <c r="DF7" i="5"/>
  <c r="DE7" i="5"/>
  <c r="DD7" i="5"/>
  <c r="HV56" i="4" s="1"/>
  <c r="DC7" i="5"/>
  <c r="HG56" i="4" s="1"/>
  <c r="DB7" i="5"/>
  <c r="GR56" i="4" s="1"/>
  <c r="DA7" i="5"/>
  <c r="CZ7" i="5"/>
  <c r="CY7" i="5"/>
  <c r="CX7" i="5"/>
  <c r="HG55" i="4" s="1"/>
  <c r="CW7" i="5"/>
  <c r="GR55" i="4" s="1"/>
  <c r="CU7" i="5"/>
  <c r="CT7" i="5"/>
  <c r="CS7" i="5"/>
  <c r="CR7" i="5"/>
  <c r="DS56" i="4" s="1"/>
  <c r="CQ7" i="5"/>
  <c r="DD56" i="4" s="1"/>
  <c r="CP7" i="5"/>
  <c r="FL55" i="4" s="1"/>
  <c r="CO7" i="5"/>
  <c r="EW55" i="4" s="1"/>
  <c r="CN7" i="5"/>
  <c r="EH55" i="4" s="1"/>
  <c r="CM7" i="5"/>
  <c r="CL7" i="5"/>
  <c r="CJ7" i="5"/>
  <c r="CI7" i="5"/>
  <c r="BI56" i="4" s="1"/>
  <c r="CH7" i="5"/>
  <c r="CG7" i="5"/>
  <c r="CF7" i="5"/>
  <c r="CE7" i="5"/>
  <c r="CD7" i="5"/>
  <c r="BI55" i="4" s="1"/>
  <c r="CC7" i="5"/>
  <c r="AT55" i="4" s="1"/>
  <c r="CB7" i="5"/>
  <c r="AE55" i="4" s="1"/>
  <c r="CA7" i="5"/>
  <c r="BY7" i="5"/>
  <c r="MN34" i="4" s="1"/>
  <c r="BX7" i="5"/>
  <c r="BW7" i="5"/>
  <c r="BV7" i="5"/>
  <c r="KU34" i="4" s="1"/>
  <c r="BU7" i="5"/>
  <c r="KF34" i="4" s="1"/>
  <c r="BT7" i="5"/>
  <c r="MN33" i="4" s="1"/>
  <c r="BS7" i="5"/>
  <c r="BR7" i="5"/>
  <c r="BQ7" i="5"/>
  <c r="BP7" i="5"/>
  <c r="KF33" i="4" s="1"/>
  <c r="BN7" i="5"/>
  <c r="IZ34" i="4" s="1"/>
  <c r="BM7" i="5"/>
  <c r="BL7" i="5"/>
  <c r="BK7" i="5"/>
  <c r="HG34" i="4" s="1"/>
  <c r="BJ7" i="5"/>
  <c r="BI7" i="5"/>
  <c r="BH7" i="5"/>
  <c r="BG7" i="5"/>
  <c r="BF7" i="5"/>
  <c r="BE7" i="5"/>
  <c r="GR33" i="4" s="1"/>
  <c r="BC7" i="5"/>
  <c r="BB7" i="5"/>
  <c r="BA7" i="5"/>
  <c r="EH34" i="4" s="1"/>
  <c r="AZ7" i="5"/>
  <c r="AY7" i="5"/>
  <c r="AX7" i="5"/>
  <c r="AW7" i="5"/>
  <c r="AV7" i="5"/>
  <c r="EH33" i="4" s="1"/>
  <c r="AU7" i="5"/>
  <c r="AT7" i="5"/>
  <c r="AR7" i="5"/>
  <c r="AQ7" i="5"/>
  <c r="BI34" i="4" s="1"/>
  <c r="AP7" i="5"/>
  <c r="AO7" i="5"/>
  <c r="AE34" i="4" s="1"/>
  <c r="AN7" i="5"/>
  <c r="P34" i="4" s="1"/>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CN12" i="4" s="1"/>
  <c r="V6" i="5"/>
  <c r="AU12" i="4" s="1"/>
  <c r="U6" i="5"/>
  <c r="T6" i="5"/>
  <c r="S6" i="5"/>
  <c r="EG10" i="4" s="1"/>
  <c r="R6" i="5"/>
  <c r="Q6" i="5"/>
  <c r="P6" i="5"/>
  <c r="O6" i="5"/>
  <c r="N6" i="5"/>
  <c r="M6" i="5"/>
  <c r="CN8" i="4" s="1"/>
  <c r="L6" i="5"/>
  <c r="AU8" i="4" s="1"/>
  <c r="K6" i="5"/>
  <c r="B8" i="4" s="1"/>
  <c r="H6" i="5"/>
  <c r="B6" i="4" s="1"/>
  <c r="G6" i="5"/>
  <c r="F6" i="5"/>
  <c r="E6" i="5"/>
  <c r="D6" i="5"/>
  <c r="C6" i="5"/>
  <c r="B6" i="5"/>
  <c r="F11" i="5" s="1"/>
  <c r="BX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G90" i="4"/>
  <c r="E90" i="4"/>
  <c r="C90" i="4"/>
  <c r="B90" i="4"/>
  <c r="LZ80" i="4"/>
  <c r="HX80" i="4"/>
  <c r="FO80" i="4"/>
  <c r="EZ80" i="4"/>
  <c r="EK80" i="4"/>
  <c r="DV80" i="4"/>
  <c r="DG80" i="4"/>
  <c r="BX80" i="4"/>
  <c r="AT80" i="4"/>
  <c r="AE80" i="4"/>
  <c r="LK79" i="4"/>
  <c r="KV79" i="4"/>
  <c r="GT79" i="4"/>
  <c r="FO79" i="4"/>
  <c r="AT79" i="4"/>
  <c r="KU56" i="4"/>
  <c r="IZ56" i="4"/>
  <c r="IK56" i="4"/>
  <c r="FL56" i="4"/>
  <c r="EW56" i="4"/>
  <c r="EH56" i="4"/>
  <c r="BX56" i="4"/>
  <c r="AT56" i="4"/>
  <c r="AE56" i="4"/>
  <c r="P56" i="4"/>
  <c r="LY55" i="4"/>
  <c r="KU55" i="4"/>
  <c r="IZ55" i="4"/>
  <c r="IK55" i="4"/>
  <c r="HV55" i="4"/>
  <c r="DS55" i="4"/>
  <c r="DD55" i="4"/>
  <c r="BX55" i="4"/>
  <c r="P55" i="4"/>
  <c r="LY34" i="4"/>
  <c r="LJ34" i="4"/>
  <c r="IK34" i="4"/>
  <c r="HV34" i="4"/>
  <c r="GR34" i="4"/>
  <c r="FL34" i="4"/>
  <c r="EW34" i="4"/>
  <c r="DS34" i="4"/>
  <c r="DD34" i="4"/>
  <c r="BX34" i="4"/>
  <c r="AT34" i="4"/>
  <c r="LY33" i="4"/>
  <c r="LJ33" i="4"/>
  <c r="KU33" i="4"/>
  <c r="IZ33" i="4"/>
  <c r="IK33" i="4"/>
  <c r="HV33" i="4"/>
  <c r="HG33" i="4"/>
  <c r="FL33" i="4"/>
  <c r="EW33" i="4"/>
  <c r="DS33" i="4"/>
  <c r="DD33" i="4"/>
  <c r="BX33" i="4"/>
  <c r="AT33" i="4"/>
  <c r="AE33" i="4"/>
  <c r="P33" i="4"/>
  <c r="LP12" i="4"/>
  <c r="JW12" i="4"/>
  <c r="ID12" i="4"/>
  <c r="B12" i="4"/>
  <c r="FZ10" i="4"/>
  <c r="CN10" i="4"/>
  <c r="AU10" i="4"/>
  <c r="B10" i="4"/>
  <c r="ID8" i="4"/>
  <c r="FZ8" i="4"/>
  <c r="EG8" i="4"/>
  <c r="BX32" i="4" l="1"/>
  <c r="MO78" i="4"/>
  <c r="MN54" i="4"/>
  <c r="MN32" i="4"/>
  <c r="JB78" i="4"/>
  <c r="IZ54" i="4"/>
  <c r="IZ32" i="4"/>
  <c r="FO78" i="4"/>
  <c r="FL54" i="4"/>
  <c r="FL32" i="4"/>
  <c r="BX78" i="4"/>
  <c r="C11" i="5"/>
  <c r="D11" i="5"/>
  <c r="E11" i="5"/>
  <c r="B11" i="5"/>
  <c r="HI78" i="4" l="1"/>
  <c r="HG54" i="4"/>
  <c r="HG32" i="4"/>
  <c r="DV78" i="4"/>
  <c r="DS54" i="4"/>
  <c r="DS32" i="4"/>
  <c r="AE78" i="4"/>
  <c r="AE54" i="4"/>
  <c r="AE32" i="4"/>
  <c r="KV78" i="4"/>
  <c r="KU54" i="4"/>
  <c r="KU32" i="4"/>
  <c r="KG78" i="4"/>
  <c r="KF54" i="4"/>
  <c r="KF32" i="4"/>
  <c r="GT78" i="4"/>
  <c r="GR54" i="4"/>
  <c r="GR32" i="4"/>
  <c r="DG78" i="4"/>
  <c r="DD54" i="4"/>
  <c r="DD32" i="4"/>
  <c r="P78" i="4"/>
  <c r="P54" i="4"/>
  <c r="P32" i="4"/>
  <c r="BI78" i="4"/>
  <c r="BI54" i="4"/>
  <c r="BI32" i="4"/>
  <c r="LZ78" i="4"/>
  <c r="LY54" i="4"/>
  <c r="LY32" i="4"/>
  <c r="IM78" i="4"/>
  <c r="IK54" i="4"/>
  <c r="IK32" i="4"/>
  <c r="EZ78" i="4"/>
  <c r="EW54" i="4"/>
  <c r="EW32" i="4"/>
  <c r="EK78" i="4"/>
  <c r="EH54" i="4"/>
  <c r="EH32" i="4"/>
  <c r="AT78" i="4"/>
  <c r="AT54" i="4"/>
  <c r="AT32" i="4"/>
  <c r="LK78" i="4"/>
  <c r="LJ54" i="4"/>
  <c r="LJ32" i="4"/>
  <c r="HX78" i="4"/>
  <c r="HV54" i="4"/>
  <c r="HV32" i="4"/>
</calcChain>
</file>

<file path=xl/sharedStrings.xml><?xml version="1.0" encoding="utf-8"?>
<sst xmlns="http://schemas.openxmlformats.org/spreadsheetml/2006/main" count="346" uniqueCount="186">
  <si>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</si>
  <si>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</si>
  <si>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</si>
  <si>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</si>
  <si>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</si>
  <si>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</si>
  <si>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</si>
  <si>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</si>
  <si>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</si>
  <si>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</si>
  <si>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</si>
  <si>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</si>
  <si>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</si>
  <si>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</si>
  <si>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</si>
  <si>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</si>
  <si>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</si>
  <si>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</si>
  <si>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</si>
  <si>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</si>
  <si>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</si>
  <si>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</si>
  <si>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</si>
  <si>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</si>
  <si>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</si>
  <si>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</si>
  <si>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</si>
  <si>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</si>
  <si>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</si>
  <si>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</si>
  <si>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</si>
  <si>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</si>
  <si>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</si>
  <si>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</si>
  <si>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</si>
  <si>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</si>
  <si>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</si>
  <si>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</si>
  <si>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</si>
  <si>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</si>
  <si>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</si>
  <si>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</si>
  <si>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</si>
  <si>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</si>
  <si>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</si>
  <si>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</si>
  <si>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</si>
  <si>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</si>
  <si>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</si>
  <si>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</si>
  <si>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</si>
  <si>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</si>
  <si>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</si>
  <si>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</si>
  <si>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</si>
  <si>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</si>
  <si>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</si>
  <si>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</si>
  <si>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</si>
  <si>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</si>
  <si>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</si>
  <si>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</si>
  <si>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</si>
  <si>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</si>
  <si>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</si>
  <si>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</si>
  <si>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</si>
  <si>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</si>
  <si>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</si>
  <si>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</si>
  <si>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</si>
  <si>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</si>
  <si>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</si>
  <si>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</si>
  <si>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</si>
  <si>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</si>
  <si>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</si>
  <si>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</si>
  <si>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</si>
  <si>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</si>
  <si>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</si>
  <si>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</si>
  <si>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</si>
  <si>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</si>
  <si>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</si>
  <si>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</si>
  <si>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</si>
  <si>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</si>
  <si>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</si>
  <si>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</si>
  <si>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</si>
  <si>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</si>
  <si>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</si>
  <si>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</si>
  <si>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</si>
  <si>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</si>
  <si>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</si>
  <si>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</si>
  <si>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</si>
  <si>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</si>
  <si>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</si>
  <si>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</si>
  <si>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</si>
  <si>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</si>
  <si>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</si>
  <si>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</si>
  <si>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</si>
  <si>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</si>
  <si>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</si>
  <si>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</si>
  <si>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</si>
  <si>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</si>
  <si>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</si>
  <si>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</si>
  <si>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</si>
  <si>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</si>
  <si>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</si>
  <si>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</si>
  <si>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</si>
  <si>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</si>
  <si>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</si>
  <si>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</si>
  <si>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</si>
  <si>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</si>
  <si>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</si>
  <si>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</si>
  <si>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</si>
  <si>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</si>
  <si>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</si>
  <si>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</si>
  <si>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</si>
  <si>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</si>
  <si>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</si>
  <si>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</si>
  <si>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</si>
  <si>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</si>
  <si>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</si>
  <si>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</si>
  <si>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</si>
  <si>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</si>
  <si>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</si>
  <si>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</si>
  <si>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</si>
  <si>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</si>
  <si>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</si>
  <si>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</si>
  <si>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</si>
  <si>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</si>
  <si>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</si>
  <si>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</si>
  <si>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</si>
  <si>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</si>
  <si>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</si>
  <si>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</si>
  <si>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</si>
  <si>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</si>
  <si>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</si>
  <si>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</si>
  <si>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</si>
  <si>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</si>
  <si>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</si>
  <si>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</si>
  <si>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</si>
  <si>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奈良県</t>
  </si>
  <si>
    <t>地方独立行政法人奈良県立病院機構</t>
  </si>
  <si>
    <t>奈良県西和医療センター</t>
  </si>
  <si>
    <t>地方独立行政法人</t>
  </si>
  <si>
    <t>病院事業</t>
  </si>
  <si>
    <t>一般病院</t>
  </si>
  <si>
    <t>300床以上～400床未満</t>
  </si>
  <si>
    <t>非設置</t>
  </si>
  <si>
    <t>直営</t>
  </si>
  <si>
    <t>対象</t>
  </si>
  <si>
    <t>透 I 訓</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</si>
  <si>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</si>
  <si>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</si>
  <si>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</si>
  <si>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</si>
  <si>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</si>
  <si>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</si>
  <si>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</si>
  <si>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</si>
  <si>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奈良県西和地域並びに香芝市、広陵町等の地域において重症急性期医療を提供する基幹病院であり、救急患者の受入においては、令和6年度の救急車の受入件数は4,278件、時間外の救急患者受入総人数としては7,799人となっており、地域住民に必要な医療を提供している。
　また、西和医療圏の地域医療支援病院として、令和6年度における入院・外来患者の紹介率は86.5％、逆紹介率は121.4％と、地域の病院・診療所と連携して地域医療を支えている。
　奈良県西部の基幹病院として重症急性期医療の充実に努め、レベルの高い医療を目指している。特に、脳卒中・心臓血管疾患のカテーテル治療及び脳神経外科手術をはじめとする、脳卒中・循環器領域に関しては、西和地域のみならず県内でトップクラスの手術、診療実績を挙げており、この領域を大きな看板の一つとして、循環器疾患に関する手術や血管内治療の拠点病院としての機能を発揮している。</t>
    <rPh sb="26" eb="28">
      <t>ジュウショウ</t>
    </rPh>
    <rPh sb="59" eb="61">
      <t>レイワ</t>
    </rPh>
    <rPh sb="62" eb="64">
      <t>ネンド</t>
    </rPh>
    <rPh sb="65" eb="68">
      <t>キュウキュウシャ</t>
    </rPh>
    <rPh sb="69" eb="71">
      <t>ウケイレ</t>
    </rPh>
    <rPh sb="71" eb="73">
      <t>ケンスウ</t>
    </rPh>
    <rPh sb="79" eb="80">
      <t>ケン</t>
    </rPh>
    <rPh sb="81" eb="84">
      <t>ジカンガイ</t>
    </rPh>
    <rPh sb="85" eb="87">
      <t>キュウキュウ</t>
    </rPh>
    <rPh sb="87" eb="89">
      <t>カンジャ</t>
    </rPh>
    <rPh sb="89" eb="91">
      <t>ウケイレ</t>
    </rPh>
    <rPh sb="91" eb="92">
      <t>ソウ</t>
    </rPh>
    <rPh sb="92" eb="94">
      <t>ニンズウ</t>
    </rPh>
    <rPh sb="103" eb="104">
      <t>ニン</t>
    </rPh>
    <rPh sb="111" eb="113">
      <t>チイキ</t>
    </rPh>
    <rPh sb="113" eb="115">
      <t>ジュウミン</t>
    </rPh>
    <rPh sb="116" eb="118">
      <t>ヒツヨウ</t>
    </rPh>
    <rPh sb="119" eb="121">
      <t>イリョウ</t>
    </rPh>
    <rPh sb="122" eb="124">
      <t>テイキョウ</t>
    </rPh>
    <rPh sb="152" eb="154">
      <t>レイワ</t>
    </rPh>
    <rPh sb="164" eb="166">
      <t>ガイライ</t>
    </rPh>
    <rPh sb="219" eb="222">
      <t>ナラケン</t>
    </rPh>
    <rPh sb="222" eb="224">
      <t>セイブ</t>
    </rPh>
    <rPh sb="225" eb="227">
      <t>キカン</t>
    </rPh>
    <rPh sb="227" eb="229">
      <t>ビョウイン</t>
    </rPh>
    <rPh sb="232" eb="234">
      <t>ジュウショウ</t>
    </rPh>
    <rPh sb="234" eb="237">
      <t>キュウセイキ</t>
    </rPh>
    <rPh sb="237" eb="239">
      <t>イリョウ</t>
    </rPh>
    <rPh sb="240" eb="242">
      <t>ジュウジツ</t>
    </rPh>
    <rPh sb="243" eb="244">
      <t>ツト</t>
    </rPh>
    <rPh sb="250" eb="251">
      <t>タカ</t>
    </rPh>
    <rPh sb="252" eb="254">
      <t>イリョウ</t>
    </rPh>
    <rPh sb="255" eb="257">
      <t>メザ</t>
    </rPh>
    <rPh sb="262" eb="263">
      <t>トク</t>
    </rPh>
    <rPh sb="265" eb="268">
      <t>ノウソッチュウ</t>
    </rPh>
    <rPh sb="283" eb="284">
      <t>オヨ</t>
    </rPh>
    <rPh sb="285" eb="290">
      <t>ノウシンケイゲカ</t>
    </rPh>
    <rPh sb="290" eb="292">
      <t>シュジュツ</t>
    </rPh>
    <rPh sb="300" eb="303">
      <t>ノウソッチュウ</t>
    </rPh>
    <phoneticPr fontId="5"/>
  </si>
  <si>
    <t>　令和6年度において、医業収支比率は大幅に改善したが、経常収支比率においては、病床確保料等の補助金の削減があり、微増にとどまった。また、病床利用率においてはコロナ専用病床を令和6年4月1日から廃止し、一般病床へ戻したこと、病床回転率を向上させたことにより改善はしたが、コロナ患者の減少に伴い入院単価は僅かに減少した。外来単価においては、乳腺外科等の化学療法の増加に伴い僅かに増額した。
　職員給与費比率の減においては、昨年度に引き続き医師・看護師の増員等で診療体制の強化を図っていたが、コロナ対応も落ち着き、超過勤務等が減少したことによるものである。
　材料費比率において、薬品費は乳腺外科等で高額な抗がん剤等を使用する治療があり、がんの診療機能の強化を図っている為、微増傾向にあるが、診療材料費においては、共同購入やコンサルタントと共同して価格交渉を行った結果、改善傾向にある。引き続き、後発医薬品への切替促進、価格交渉の更なる強化により、薬品費及び診療材料費の削減を図る。
　今後も引き続き救急医療や地域の医療機関との連携を強化し、PFM導入やクリニカルパスの運用見直しを図り、更なる適切なベッドコントロールを徹底する。</t>
    <rPh sb="1" eb="3">
      <t>レイワ</t>
    </rPh>
    <rPh sb="4" eb="6">
      <t>ネンド</t>
    </rPh>
    <rPh sb="18" eb="20">
      <t>オオハバ</t>
    </rPh>
    <rPh sb="21" eb="23">
      <t>カイゼン</t>
    </rPh>
    <rPh sb="27" eb="29">
      <t>ケイジョウ</t>
    </rPh>
    <rPh sb="29" eb="31">
      <t>シュウシ</t>
    </rPh>
    <rPh sb="31" eb="33">
      <t>ヒリツ</t>
    </rPh>
    <rPh sb="39" eb="41">
      <t>ビョウショウ</t>
    </rPh>
    <rPh sb="41" eb="43">
      <t>カクホ</t>
    </rPh>
    <rPh sb="43" eb="44">
      <t>リョウ</t>
    </rPh>
    <rPh sb="44" eb="45">
      <t>トウ</t>
    </rPh>
    <rPh sb="46" eb="49">
      <t>ホジョキン</t>
    </rPh>
    <rPh sb="50" eb="52">
      <t>サクゲン</t>
    </rPh>
    <rPh sb="56" eb="58">
      <t>ビゾウ</t>
    </rPh>
    <rPh sb="81" eb="83">
      <t>センヨウ</t>
    </rPh>
    <rPh sb="83" eb="85">
      <t>ビョウショウ</t>
    </rPh>
    <rPh sb="86" eb="88">
      <t>レイワ</t>
    </rPh>
    <rPh sb="89" eb="90">
      <t>ネン</t>
    </rPh>
    <rPh sb="91" eb="92">
      <t>ガツ</t>
    </rPh>
    <rPh sb="93" eb="94">
      <t>ニチ</t>
    </rPh>
    <rPh sb="96" eb="98">
      <t>ハイシ</t>
    </rPh>
    <rPh sb="100" eb="102">
      <t>イッパン</t>
    </rPh>
    <rPh sb="102" eb="104">
      <t>ビョウショウ</t>
    </rPh>
    <rPh sb="105" eb="106">
      <t>モド</t>
    </rPh>
    <rPh sb="127" eb="129">
      <t>カイゼン</t>
    </rPh>
    <rPh sb="137" eb="139">
      <t>カンジャ</t>
    </rPh>
    <rPh sb="140" eb="142">
      <t>ゲンショウ</t>
    </rPh>
    <rPh sb="143" eb="144">
      <t>トモナ</t>
    </rPh>
    <rPh sb="147" eb="149">
      <t>タンカ</t>
    </rPh>
    <rPh sb="150" eb="151">
      <t>ワズ</t>
    </rPh>
    <rPh sb="153" eb="155">
      <t>ゲンショウ</t>
    </rPh>
    <rPh sb="168" eb="170">
      <t>ニュウセン</t>
    </rPh>
    <rPh sb="170" eb="172">
      <t>ゲカ</t>
    </rPh>
    <rPh sb="172" eb="173">
      <t>トウ</t>
    </rPh>
    <rPh sb="174" eb="176">
      <t>カガク</t>
    </rPh>
    <rPh sb="176" eb="178">
      <t>リョウホウ</t>
    </rPh>
    <rPh sb="179" eb="181">
      <t>ゾウカ</t>
    </rPh>
    <rPh sb="182" eb="183">
      <t>トモナ</t>
    </rPh>
    <rPh sb="184" eb="185">
      <t>ワズ</t>
    </rPh>
    <rPh sb="187" eb="189">
      <t>ゾウガク</t>
    </rPh>
    <rPh sb="194" eb="196">
      <t>ショクイン</t>
    </rPh>
    <rPh sb="196" eb="199">
      <t>キュウヨヒ</t>
    </rPh>
    <rPh sb="199" eb="201">
      <t>ヒリツ</t>
    </rPh>
    <rPh sb="208" eb="211">
      <t>サクネンド</t>
    </rPh>
    <rPh sb="212" eb="213">
      <t>ヒ</t>
    </rPh>
    <rPh sb="214" eb="215">
      <t>ツヅ</t>
    </rPh>
    <rPh sb="245" eb="247">
      <t>タイオウ</t>
    </rPh>
    <rPh sb="248" eb="249">
      <t>オ</t>
    </rPh>
    <rPh sb="250" eb="251">
      <t>ツ</t>
    </rPh>
    <rPh sb="253" eb="255">
      <t>チョウカ</t>
    </rPh>
    <rPh sb="255" eb="257">
      <t>キンム</t>
    </rPh>
    <rPh sb="257" eb="258">
      <t>トウ</t>
    </rPh>
    <rPh sb="259" eb="261">
      <t>ゲンショウ</t>
    </rPh>
    <rPh sb="280" eb="282">
      <t>ヒリツ</t>
    </rPh>
    <rPh sb="287" eb="289">
      <t>ヤクヒン</t>
    </rPh>
    <rPh sb="289" eb="290">
      <t>ヒ</t>
    </rPh>
    <rPh sb="292" eb="294">
      <t>ゲカ</t>
    </rPh>
    <rPh sb="294" eb="295">
      <t>トウ</t>
    </rPh>
    <rPh sb="296" eb="298">
      <t>コウガク</t>
    </rPh>
    <rPh sb="299" eb="300">
      <t>コウ</t>
    </rPh>
    <rPh sb="302" eb="303">
      <t>ザイ</t>
    </rPh>
    <rPh sb="303" eb="304">
      <t>トウ</t>
    </rPh>
    <rPh sb="305" eb="307">
      <t>シヨウ</t>
    </rPh>
    <rPh sb="309" eb="311">
      <t>チリョウ</t>
    </rPh>
    <rPh sb="318" eb="320">
      <t>シンリョウ</t>
    </rPh>
    <rPh sb="320" eb="322">
      <t>キノウ</t>
    </rPh>
    <rPh sb="323" eb="325">
      <t>キョウカ</t>
    </rPh>
    <rPh sb="326" eb="327">
      <t>ハカ</t>
    </rPh>
    <rPh sb="332" eb="333">
      <t>タメ</t>
    </rPh>
    <rPh sb="334" eb="336">
      <t>ビゾウ</t>
    </rPh>
    <rPh sb="336" eb="338">
      <t>ケイコウ</t>
    </rPh>
    <rPh sb="348" eb="349">
      <t>カン</t>
    </rPh>
    <rPh sb="352" eb="353">
      <t>ヒ</t>
    </rPh>
    <rPh sb="354" eb="356">
      <t>キョウドウ</t>
    </rPh>
    <rPh sb="356" eb="358">
      <t>コウニュウ</t>
    </rPh>
    <rPh sb="367" eb="369">
      <t>キョウドウ</t>
    </rPh>
    <rPh sb="371" eb="373">
      <t>カカク</t>
    </rPh>
    <rPh sb="373" eb="375">
      <t>コウショウ</t>
    </rPh>
    <rPh sb="376" eb="377">
      <t>オコナ</t>
    </rPh>
    <rPh sb="379" eb="381">
      <t>ケッカ</t>
    </rPh>
    <rPh sb="382" eb="386">
      <t>カイゼンケイコウ</t>
    </rPh>
    <rPh sb="391" eb="392">
      <t>ツヅ</t>
    </rPh>
    <rPh sb="412" eb="413">
      <t>サラ</t>
    </rPh>
    <rPh sb="442" eb="443">
      <t>ヒ</t>
    </rPh>
    <rPh sb="444" eb="445">
      <t>ツヅ</t>
    </rPh>
    <rPh sb="471" eb="473">
      <t>ドウニュウ</t>
    </rPh>
    <phoneticPr fontId="5"/>
  </si>
  <si>
    <t>　有形固定資産減価償却率が急上昇しているのは、令和6年度に器械備品以外の建物等において減損会計処理を行ったことによるものである。
　器械備品減価償却率は類似病院平均値と比較し、低い水準にあるが、器械備品減価償却率が年々増加傾向にあるなど、引き続き施設・備品の老朽化度合と新センターへの移転を考慮の上、更新の有無を判断する。</t>
    <rPh sb="13" eb="16">
      <t>キュウジョウショウ</t>
    </rPh>
    <rPh sb="23" eb="25">
      <t>レイワ</t>
    </rPh>
    <rPh sb="26" eb="28">
      <t>ネンド</t>
    </rPh>
    <rPh sb="29" eb="31">
      <t>キカイ</t>
    </rPh>
    <rPh sb="31" eb="33">
      <t>ビヒン</t>
    </rPh>
    <rPh sb="33" eb="35">
      <t>イガイ</t>
    </rPh>
    <rPh sb="36" eb="38">
      <t>タテモノ</t>
    </rPh>
    <rPh sb="38" eb="39">
      <t>トウ</t>
    </rPh>
    <rPh sb="43" eb="45">
      <t>ゲンソン</t>
    </rPh>
    <rPh sb="45" eb="47">
      <t>カイケイ</t>
    </rPh>
    <rPh sb="47" eb="49">
      <t>ショリ</t>
    </rPh>
    <rPh sb="50" eb="51">
      <t>オコナ</t>
    </rPh>
    <rPh sb="84" eb="86">
      <t>ヒカク</t>
    </rPh>
    <rPh sb="88" eb="89">
      <t>ヒク</t>
    </rPh>
    <rPh sb="90" eb="92">
      <t>スイジュン</t>
    </rPh>
    <rPh sb="97" eb="99">
      <t>キカイ</t>
    </rPh>
    <rPh sb="99" eb="101">
      <t>ビヒン</t>
    </rPh>
    <rPh sb="101" eb="103">
      <t>ゲンカ</t>
    </rPh>
    <rPh sb="103" eb="106">
      <t>ショウキャクリツ</t>
    </rPh>
    <rPh sb="107" eb="109">
      <t>ネンネン</t>
    </rPh>
    <rPh sb="109" eb="111">
      <t>ゾウカ</t>
    </rPh>
    <rPh sb="111" eb="113">
      <t>ケイコウ</t>
    </rPh>
    <rPh sb="119" eb="120">
      <t>ヒ</t>
    </rPh>
    <rPh sb="121" eb="122">
      <t>ツヅ</t>
    </rPh>
    <rPh sb="135" eb="136">
      <t>シン</t>
    </rPh>
    <rPh sb="142" eb="144">
      <t>イテン</t>
    </rPh>
    <rPh sb="145" eb="147">
      <t>コウリョ</t>
    </rPh>
    <rPh sb="150" eb="152">
      <t>コウシン</t>
    </rPh>
    <rPh sb="153" eb="155">
      <t>ウム</t>
    </rPh>
    <rPh sb="156" eb="158">
      <t>ハンダン</t>
    </rPh>
    <phoneticPr fontId="5"/>
  </si>
  <si>
    <t>　経常収支比率においては、病床確保料等の補助金の削減により低い水準ではあるが、医業収支比率においては、病床利用率を上げた結果、入院収益が大幅に増し、前年度と比較して大きく改善した。
　また令和6年度は、登録医専用のホットライン開設や診療所への訪問活動を活発に取り組んだ結果、初診患者も増加し、地域の医療連携を更に強固なものとした。
　今後、さらに質の高い医療を効率的な体制で提供できるよう、総合医療センターとの連携応援体制の構築や、その他の関係機関との連携も推進していく。今後も「断らない病院」の役割、すなわち重症度の高い救急医療や高度医療に責任を持って対応する病院として地域住民のニーズに応えていくとともに、あわせて災害時の医療提供や新興感染症のパンデミック時などの公的病院として期待される役割を果たしていく。</t>
    <rPh sb="1" eb="7">
      <t>ケイジョウシュウシヒリツ</t>
    </rPh>
    <rPh sb="29" eb="30">
      <t>ヒク</t>
    </rPh>
    <rPh sb="31" eb="33">
      <t>スイジュン</t>
    </rPh>
    <rPh sb="39" eb="41">
      <t>イギョウ</t>
    </rPh>
    <rPh sb="41" eb="43">
      <t>シュウシ</t>
    </rPh>
    <rPh sb="43" eb="45">
      <t>ヒリツ</t>
    </rPh>
    <rPh sb="57" eb="58">
      <t>ア</t>
    </rPh>
    <rPh sb="60" eb="62">
      <t>ケッカ</t>
    </rPh>
    <rPh sb="63" eb="65">
      <t>ニュウイン</t>
    </rPh>
    <rPh sb="65" eb="67">
      <t>シュウエキ</t>
    </rPh>
    <rPh sb="68" eb="70">
      <t>オオハバ</t>
    </rPh>
    <rPh sb="71" eb="72">
      <t>マ</t>
    </rPh>
    <rPh sb="74" eb="77">
      <t>ゼンネンド</t>
    </rPh>
    <rPh sb="78" eb="80">
      <t>ヒカク</t>
    </rPh>
    <rPh sb="82" eb="83">
      <t>オオ</t>
    </rPh>
    <rPh sb="85" eb="87">
      <t>カイゼン</t>
    </rPh>
    <rPh sb="94" eb="96">
      <t>レイワ</t>
    </rPh>
    <rPh sb="97" eb="99">
      <t>ネンド</t>
    </rPh>
    <rPh sb="101" eb="103">
      <t>トウロク</t>
    </rPh>
    <rPh sb="131" eb="132">
      <t>ク</t>
    </rPh>
    <rPh sb="134" eb="136">
      <t>ケッカ</t>
    </rPh>
    <rPh sb="137" eb="141">
      <t>ショシンカンジャ</t>
    </rPh>
    <rPh sb="142" eb="144">
      <t>ゾウカ</t>
    </rPh>
    <rPh sb="146" eb="148">
      <t>チイキ</t>
    </rPh>
    <rPh sb="149" eb="151">
      <t>イリョウ</t>
    </rPh>
    <rPh sb="151" eb="153">
      <t>レンケイ</t>
    </rPh>
    <rPh sb="154" eb="155">
      <t>サラ</t>
    </rPh>
    <rPh sb="156" eb="158">
      <t>キョウコ</t>
    </rPh>
    <rPh sb="257" eb="258">
      <t>ド</t>
    </rPh>
    <rPh sb="259" eb="260">
      <t>タカ</t>
    </rPh>
    <rPh sb="318" eb="323">
      <t>シンコウカンセンショウ</t>
    </rPh>
    <rPh sb="330" eb="331">
      <t>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</si>
</sst>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65.900000000000006</c:v>
                </c:pt>
                <c:pt idx="1">
                  <c:v>57.6</c:v>
                </c:pt>
                <c:pt idx="2">
                  <c:v>61.4</c:v>
                </c:pt>
                <c:pt idx="3">
                  <c:v>72.2</c:v>
                </c:pt>
                <c:pt idx="4">
                  <c:v>83.7</c:v>
                </c:pt>
              </c:numCache>
            </c:numRef>
          </c:val>
          <c:extLst>
            <c:ext xmlns:c16="http://schemas.microsoft.com/office/drawing/2014/chart" uri="{C3380CC4-5D6E-409C-BE32-E72D297353CC}">
              <c16:uniqueId val="{00000000-60F2-4FDA-BABC-4A7BA53A55F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60F2-4FDA-BABC-4A7BA53A55F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11837</c:v>
                </c:pt>
                <c:pt idx="1">
                  <c:v>11718</c:v>
                </c:pt>
                <c:pt idx="2">
                  <c:v>12586</c:v>
                </c:pt>
                <c:pt idx="3">
                  <c:v>14697</c:v>
                </c:pt>
                <c:pt idx="4">
                  <c:v>15694</c:v>
                </c:pt>
              </c:numCache>
            </c:numRef>
          </c:val>
          <c:extLst>
            <c:ext xmlns:c16="http://schemas.microsoft.com/office/drawing/2014/chart" uri="{C3380CC4-5D6E-409C-BE32-E72D297353CC}">
              <c16:uniqueId val="{00000000-4303-4086-AF4A-0AF63612595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4303-4086-AF4A-0AF63612595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71921</c:v>
                </c:pt>
                <c:pt idx="1">
                  <c:v>81852</c:v>
                </c:pt>
                <c:pt idx="2">
                  <c:v>81068</c:v>
                </c:pt>
                <c:pt idx="3">
                  <c:v>76435</c:v>
                </c:pt>
                <c:pt idx="4">
                  <c:v>75067</c:v>
                </c:pt>
              </c:numCache>
            </c:numRef>
          </c:val>
          <c:extLst>
            <c:ext xmlns:c16="http://schemas.microsoft.com/office/drawing/2014/chart" uri="{C3380CC4-5D6E-409C-BE32-E72D297353CC}">
              <c16:uniqueId val="{00000000-5ADE-48C8-A2A9-5601D59C325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5ADE-48C8-A2A9-5601D59C325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31</c:v>
                </c:pt>
                <c:pt idx="1">
                  <c:v>9.6999999999999993</c:v>
                </c:pt>
                <c:pt idx="2">
                  <c:v>0.5</c:v>
                </c:pt>
                <c:pt idx="3">
                  <c:v>0.9</c:v>
                </c:pt>
                <c:pt idx="4">
                  <c:v>19.899999999999999</c:v>
                </c:pt>
              </c:numCache>
            </c:numRef>
          </c:val>
          <c:extLst>
            <c:ext xmlns:c16="http://schemas.microsoft.com/office/drawing/2014/chart" uri="{C3380CC4-5D6E-409C-BE32-E72D297353CC}">
              <c16:uniqueId val="{00000000-4EC4-454E-A993-92F30D6B80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4EC4-454E-A993-92F30D6B80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78.3</c:v>
                </c:pt>
                <c:pt idx="1">
                  <c:v>78.599999999999994</c:v>
                </c:pt>
                <c:pt idx="2">
                  <c:v>75.8</c:v>
                </c:pt>
                <c:pt idx="3">
                  <c:v>79.099999999999994</c:v>
                </c:pt>
                <c:pt idx="4">
                  <c:v>86.1</c:v>
                </c:pt>
              </c:numCache>
            </c:numRef>
          </c:val>
          <c:extLst>
            <c:ext xmlns:c16="http://schemas.microsoft.com/office/drawing/2014/chart" uri="{C3380CC4-5D6E-409C-BE32-E72D297353CC}">
              <c16:uniqueId val="{00000000-0C73-4425-A2F8-AC4322C2C0E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0C73-4425-A2F8-AC4322C2C0E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c:v>
                </c:pt>
                <c:pt idx="1">
                  <c:v>80.2</c:v>
                </c:pt>
                <c:pt idx="2">
                  <c:v>77.3</c:v>
                </c:pt>
                <c:pt idx="3">
                  <c:v>80.5</c:v>
                </c:pt>
                <c:pt idx="4">
                  <c:v>87.6</c:v>
                </c:pt>
              </c:numCache>
            </c:numRef>
          </c:val>
          <c:extLst>
            <c:ext xmlns:c16="http://schemas.microsoft.com/office/drawing/2014/chart" uri="{C3380CC4-5D6E-409C-BE32-E72D297353CC}">
              <c16:uniqueId val="{00000000-5D9A-463F-87FB-9623E85F748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5D9A-463F-87FB-9623E85F748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115</c:v>
                </c:pt>
                <c:pt idx="1">
                  <c:v>122.6</c:v>
                </c:pt>
                <c:pt idx="2">
                  <c:v>109.5</c:v>
                </c:pt>
                <c:pt idx="3">
                  <c:v>87.6</c:v>
                </c:pt>
                <c:pt idx="4">
                  <c:v>90.1</c:v>
                </c:pt>
              </c:numCache>
            </c:numRef>
          </c:val>
          <c:extLst>
            <c:ext xmlns:c16="http://schemas.microsoft.com/office/drawing/2014/chart" uri="{C3380CC4-5D6E-409C-BE32-E72D297353CC}">
              <c16:uniqueId val="{00000000-DDCD-48E8-94E8-448E2FFD757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DDCD-48E8-94E8-448E2FFD757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48.9</c:v>
                </c:pt>
                <c:pt idx="1">
                  <c:v>49.7</c:v>
                </c:pt>
                <c:pt idx="2">
                  <c:v>49.9</c:v>
                </c:pt>
                <c:pt idx="3">
                  <c:v>52.8</c:v>
                </c:pt>
                <c:pt idx="4">
                  <c:v>79.099999999999994</c:v>
                </c:pt>
              </c:numCache>
            </c:numRef>
          </c:val>
          <c:extLst>
            <c:ext xmlns:c16="http://schemas.microsoft.com/office/drawing/2014/chart" uri="{C3380CC4-5D6E-409C-BE32-E72D297353CC}">
              <c16:uniqueId val="{00000000-4261-4B82-9EE2-0CA17B854F0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4261-4B82-9EE2-0CA17B854F0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52.6</c:v>
                </c:pt>
                <c:pt idx="1">
                  <c:v>53.1</c:v>
                </c:pt>
                <c:pt idx="2">
                  <c:v>50.2</c:v>
                </c:pt>
                <c:pt idx="3">
                  <c:v>60.2</c:v>
                </c:pt>
                <c:pt idx="4">
                  <c:v>66.7</c:v>
                </c:pt>
              </c:numCache>
            </c:numRef>
          </c:val>
          <c:extLst>
            <c:ext xmlns:c16="http://schemas.microsoft.com/office/drawing/2014/chart" uri="{C3380CC4-5D6E-409C-BE32-E72D297353CC}">
              <c16:uniqueId val="{00000000-7645-41B7-BAC6-7E463BE3B3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7645-41B7-BAC6-7E463BE3B3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22910770</c:v>
                </c:pt>
                <c:pt idx="1">
                  <c:v>25374173</c:v>
                </c:pt>
                <c:pt idx="2">
                  <c:v>27199147</c:v>
                </c:pt>
                <c:pt idx="3">
                  <c:v>30041073</c:v>
                </c:pt>
                <c:pt idx="4">
                  <c:v>31614280</c:v>
                </c:pt>
              </c:numCache>
            </c:numRef>
          </c:val>
          <c:extLst>
            <c:ext xmlns:c16="http://schemas.microsoft.com/office/drawing/2014/chart" uri="{C3380CC4-5D6E-409C-BE32-E72D297353CC}">
              <c16:uniqueId val="{00000000-0468-4E9C-A7A6-28BD2EED403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0468-4E9C-A7A6-28BD2EED403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17.399999999999999</c:v>
                </c:pt>
                <c:pt idx="1">
                  <c:v>15.9</c:v>
                </c:pt>
                <c:pt idx="2">
                  <c:v>18.399999999999999</c:v>
                </c:pt>
                <c:pt idx="3">
                  <c:v>23.9</c:v>
                </c:pt>
                <c:pt idx="4">
                  <c:v>24.2</c:v>
                </c:pt>
              </c:numCache>
            </c:numRef>
          </c:val>
          <c:extLst>
            <c:ext xmlns:c16="http://schemas.microsoft.com/office/drawing/2014/chart" uri="{C3380CC4-5D6E-409C-BE32-E72D297353CC}">
              <c16:uniqueId val="{00000000-E8C2-4358-B9A0-0ACF2FABF31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E8C2-4358-B9A0-0ACF2FABF31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46.5</c:v>
                </c:pt>
                <c:pt idx="1">
                  <c:v>43.6</c:v>
                </c:pt>
                <c:pt idx="2">
                  <c:v>47.2</c:v>
                </c:pt>
                <c:pt idx="3">
                  <c:v>59.3</c:v>
                </c:pt>
                <c:pt idx="4">
                  <c:v>58.2</c:v>
                </c:pt>
              </c:numCache>
            </c:numRef>
          </c:val>
          <c:extLst>
            <c:ext xmlns:c16="http://schemas.microsoft.com/office/drawing/2014/chart" uri="{C3380CC4-5D6E-409C-BE32-E72D297353CC}">
              <c16:uniqueId val="{00000000-6625-4474-BC0D-8BB95C46B40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6625-4474-BC0D-8BB95C46B40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row>
    <row r="3" spans="1:388" ht="9.75" customHeight="1" x14ac:dyDescent="0.2">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c r="NT3" s="127"/>
      <c r="NU3" s="127"/>
      <c r="NV3" s="127"/>
      <c r="NW3" s="127"/>
      <c r="NX3" s="127"/>
    </row>
    <row r="4" spans="1:388" ht="9.75" customHeight="1" x14ac:dyDescent="0.2">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c r="NT4" s="127"/>
      <c r="NU4" s="127"/>
      <c r="NV4" s="127"/>
      <c r="NW4" s="127"/>
      <c r="NX4" s="127"/>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28" t="str">
        <f>データ!H6</f>
        <v>奈良県地方独立行政法人奈良県立病院機構　奈良県西和医療センター</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9" t="s">
        <v>9</v>
      </c>
      <c r="NK7" s="130"/>
      <c r="NL7" s="130"/>
      <c r="NM7" s="130"/>
      <c r="NN7" s="130"/>
      <c r="NO7" s="130"/>
      <c r="NP7" s="130"/>
      <c r="NQ7" s="130"/>
      <c r="NR7" s="130"/>
      <c r="NS7" s="130"/>
      <c r="NT7" s="130"/>
      <c r="NU7" s="130"/>
      <c r="NV7" s="130"/>
      <c r="NW7" s="131"/>
      <c r="NX7" s="3"/>
    </row>
    <row r="8" spans="1:388" ht="18.75" customHeight="1" x14ac:dyDescent="0.2">
      <c r="A8" s="2"/>
      <c r="B8" s="109" t="str">
        <f>データ!K6</f>
        <v>地方独立行政法人</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300床以上～400床未満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非設置</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300</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5" t="s">
        <v>10</v>
      </c>
      <c r="NK8" s="126"/>
      <c r="NL8" s="119" t="s">
        <v>11</v>
      </c>
      <c r="NM8" s="119"/>
      <c r="NN8" s="119"/>
      <c r="NO8" s="119"/>
      <c r="NP8" s="119"/>
      <c r="NQ8" s="119"/>
      <c r="NR8" s="119"/>
      <c r="NS8" s="119"/>
      <c r="NT8" s="119"/>
      <c r="NU8" s="119"/>
      <c r="NV8" s="119"/>
      <c r="NW8" s="120"/>
      <c r="NX8" s="3"/>
    </row>
    <row r="9" spans="1:388" ht="18.75" customHeight="1" x14ac:dyDescent="0.2">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1" t="s">
        <v>20</v>
      </c>
      <c r="NK9" s="122"/>
      <c r="NL9" s="123" t="s">
        <v>21</v>
      </c>
      <c r="NM9" s="123"/>
      <c r="NN9" s="123"/>
      <c r="NO9" s="123"/>
      <c r="NP9" s="123"/>
      <c r="NQ9" s="123"/>
      <c r="NR9" s="123"/>
      <c r="NS9" s="123"/>
      <c r="NT9" s="123"/>
      <c r="NU9" s="123"/>
      <c r="NV9" s="123"/>
      <c r="NW9" s="124"/>
      <c r="NX9" s="3"/>
    </row>
    <row r="10" spans="1:388" ht="18.75" customHeight="1" x14ac:dyDescent="0.2">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30</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対象</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透 I 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 臨 地 輪</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300</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7" t="s">
        <v>22</v>
      </c>
      <c r="NK10" s="118"/>
      <c r="NL10" s="112" t="s">
        <v>23</v>
      </c>
      <c r="NM10" s="112"/>
      <c r="NN10" s="112"/>
      <c r="NO10" s="112"/>
      <c r="NP10" s="112"/>
      <c r="NQ10" s="112"/>
      <c r="NR10" s="112"/>
      <c r="NS10" s="112"/>
      <c r="NT10" s="112"/>
      <c r="NU10" s="112"/>
      <c r="NV10" s="112"/>
      <c r="NW10" s="113"/>
      <c r="NX10" s="3"/>
    </row>
    <row r="11" spans="1:388" ht="18.75" customHeight="1" x14ac:dyDescent="0.2">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x14ac:dyDescent="0.2">
      <c r="A12" s="2"/>
      <c r="B12" s="93" t="str">
        <f>データ!U6</f>
        <v>-</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20718</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非該当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非該当</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７：１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300</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300</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x14ac:dyDescent="0.25">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x14ac:dyDescent="0.2">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182</v>
      </c>
      <c r="NK22" s="141"/>
      <c r="NL22" s="141"/>
      <c r="NM22" s="141"/>
      <c r="NN22" s="141"/>
      <c r="NO22" s="141"/>
      <c r="NP22" s="141"/>
      <c r="NQ22" s="141"/>
      <c r="NR22" s="141"/>
      <c r="NS22" s="141"/>
      <c r="NT22" s="141"/>
      <c r="NU22" s="141"/>
      <c r="NV22" s="141"/>
      <c r="NW22" s="141"/>
      <c r="NX22" s="142"/>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x14ac:dyDescent="0.2">
      <c r="A33" s="2"/>
      <c r="B33" s="14"/>
      <c r="D33" s="2"/>
      <c r="E33" s="2"/>
      <c r="F33" s="2"/>
      <c r="G33" s="65" t="s">
        <v>58</v>
      </c>
      <c r="H33" s="65"/>
      <c r="I33" s="65"/>
      <c r="J33" s="65"/>
      <c r="K33" s="65"/>
      <c r="L33" s="65"/>
      <c r="M33" s="65"/>
      <c r="N33" s="65"/>
      <c r="O33" s="65"/>
      <c r="P33" s="69">
        <f>データ!AI7</f>
        <v>115</v>
      </c>
      <c r="Q33" s="70"/>
      <c r="R33" s="70"/>
      <c r="S33" s="70"/>
      <c r="T33" s="70"/>
      <c r="U33" s="70"/>
      <c r="V33" s="70"/>
      <c r="W33" s="70"/>
      <c r="X33" s="70"/>
      <c r="Y33" s="70"/>
      <c r="Z33" s="70"/>
      <c r="AA33" s="70"/>
      <c r="AB33" s="70"/>
      <c r="AC33" s="70"/>
      <c r="AD33" s="71"/>
      <c r="AE33" s="69">
        <f>データ!AJ7</f>
        <v>122.6</v>
      </c>
      <c r="AF33" s="70"/>
      <c r="AG33" s="70"/>
      <c r="AH33" s="70"/>
      <c r="AI33" s="70"/>
      <c r="AJ33" s="70"/>
      <c r="AK33" s="70"/>
      <c r="AL33" s="70"/>
      <c r="AM33" s="70"/>
      <c r="AN33" s="70"/>
      <c r="AO33" s="70"/>
      <c r="AP33" s="70"/>
      <c r="AQ33" s="70"/>
      <c r="AR33" s="70"/>
      <c r="AS33" s="71"/>
      <c r="AT33" s="69">
        <f>データ!AK7</f>
        <v>109.5</v>
      </c>
      <c r="AU33" s="70"/>
      <c r="AV33" s="70"/>
      <c r="AW33" s="70"/>
      <c r="AX33" s="70"/>
      <c r="AY33" s="70"/>
      <c r="AZ33" s="70"/>
      <c r="BA33" s="70"/>
      <c r="BB33" s="70"/>
      <c r="BC33" s="70"/>
      <c r="BD33" s="70"/>
      <c r="BE33" s="70"/>
      <c r="BF33" s="70"/>
      <c r="BG33" s="70"/>
      <c r="BH33" s="71"/>
      <c r="BI33" s="69">
        <f>データ!AL7</f>
        <v>87.6</v>
      </c>
      <c r="BJ33" s="70"/>
      <c r="BK33" s="70"/>
      <c r="BL33" s="70"/>
      <c r="BM33" s="70"/>
      <c r="BN33" s="70"/>
      <c r="BO33" s="70"/>
      <c r="BP33" s="70"/>
      <c r="BQ33" s="70"/>
      <c r="BR33" s="70"/>
      <c r="BS33" s="70"/>
      <c r="BT33" s="70"/>
      <c r="BU33" s="70"/>
      <c r="BV33" s="70"/>
      <c r="BW33" s="71"/>
      <c r="BX33" s="69">
        <f>データ!AM7</f>
        <v>90.1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v>
      </c>
      <c r="DE33" s="70"/>
      <c r="DF33" s="70"/>
      <c r="DG33" s="70"/>
      <c r="DH33" s="70"/>
      <c r="DI33" s="70"/>
      <c r="DJ33" s="70"/>
      <c r="DK33" s="70"/>
      <c r="DL33" s="70"/>
      <c r="DM33" s="70"/>
      <c r="DN33" s="70"/>
      <c r="DO33" s="70"/>
      <c r="DP33" s="70"/>
      <c r="DQ33" s="70"/>
      <c r="DR33" s="71"/>
      <c r="DS33" s="69">
        <f>データ!AU7</f>
        <v>80.2</v>
      </c>
      <c r="DT33" s="70"/>
      <c r="DU33" s="70"/>
      <c r="DV33" s="70"/>
      <c r="DW33" s="70"/>
      <c r="DX33" s="70"/>
      <c r="DY33" s="70"/>
      <c r="DZ33" s="70"/>
      <c r="EA33" s="70"/>
      <c r="EB33" s="70"/>
      <c r="EC33" s="70"/>
      <c r="ED33" s="70"/>
      <c r="EE33" s="70"/>
      <c r="EF33" s="70"/>
      <c r="EG33" s="71"/>
      <c r="EH33" s="69">
        <f>データ!AV7</f>
        <v>77.3</v>
      </c>
      <c r="EI33" s="70"/>
      <c r="EJ33" s="70"/>
      <c r="EK33" s="70"/>
      <c r="EL33" s="70"/>
      <c r="EM33" s="70"/>
      <c r="EN33" s="70"/>
      <c r="EO33" s="70"/>
      <c r="EP33" s="70"/>
      <c r="EQ33" s="70"/>
      <c r="ER33" s="70"/>
      <c r="ES33" s="70"/>
      <c r="ET33" s="70"/>
      <c r="EU33" s="70"/>
      <c r="EV33" s="71"/>
      <c r="EW33" s="69">
        <f>データ!AW7</f>
        <v>80.5</v>
      </c>
      <c r="EX33" s="70"/>
      <c r="EY33" s="70"/>
      <c r="EZ33" s="70"/>
      <c r="FA33" s="70"/>
      <c r="FB33" s="70"/>
      <c r="FC33" s="70"/>
      <c r="FD33" s="70"/>
      <c r="FE33" s="70"/>
      <c r="FF33" s="70"/>
      <c r="FG33" s="70"/>
      <c r="FH33" s="70"/>
      <c r="FI33" s="70"/>
      <c r="FJ33" s="70"/>
      <c r="FK33" s="71"/>
      <c r="FL33" s="69">
        <f>データ!AX7</f>
        <v>87.6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78.3</v>
      </c>
      <c r="GS33" s="70"/>
      <c r="GT33" s="70"/>
      <c r="GU33" s="70"/>
      <c r="GV33" s="70"/>
      <c r="GW33" s="70"/>
      <c r="GX33" s="70"/>
      <c r="GY33" s="70"/>
      <c r="GZ33" s="70"/>
      <c r="HA33" s="70"/>
      <c r="HB33" s="70"/>
      <c r="HC33" s="70"/>
      <c r="HD33" s="70"/>
      <c r="HE33" s="70"/>
      <c r="HF33" s="71"/>
      <c r="HG33" s="69">
        <f>データ!BF7</f>
        <v>78.599999999999994</v>
      </c>
      <c r="HH33" s="70"/>
      <c r="HI33" s="70"/>
      <c r="HJ33" s="70"/>
      <c r="HK33" s="70"/>
      <c r="HL33" s="70"/>
      <c r="HM33" s="70"/>
      <c r="HN33" s="70"/>
      <c r="HO33" s="70"/>
      <c r="HP33" s="70"/>
      <c r="HQ33" s="70"/>
      <c r="HR33" s="70"/>
      <c r="HS33" s="70"/>
      <c r="HT33" s="70"/>
      <c r="HU33" s="71"/>
      <c r="HV33" s="69">
        <f>データ!BG7</f>
        <v>75.8</v>
      </c>
      <c r="HW33" s="70"/>
      <c r="HX33" s="70"/>
      <c r="HY33" s="70"/>
      <c r="HZ33" s="70"/>
      <c r="IA33" s="70"/>
      <c r="IB33" s="70"/>
      <c r="IC33" s="70"/>
      <c r="ID33" s="70"/>
      <c r="IE33" s="70"/>
      <c r="IF33" s="70"/>
      <c r="IG33" s="70"/>
      <c r="IH33" s="70"/>
      <c r="II33" s="70"/>
      <c r="IJ33" s="71"/>
      <c r="IK33" s="69">
        <f>データ!BH7</f>
        <v>79.099999999999994</v>
      </c>
      <c r="IL33" s="70"/>
      <c r="IM33" s="70"/>
      <c r="IN33" s="70"/>
      <c r="IO33" s="70"/>
      <c r="IP33" s="70"/>
      <c r="IQ33" s="70"/>
      <c r="IR33" s="70"/>
      <c r="IS33" s="70"/>
      <c r="IT33" s="70"/>
      <c r="IU33" s="70"/>
      <c r="IV33" s="70"/>
      <c r="IW33" s="70"/>
      <c r="IX33" s="70"/>
      <c r="IY33" s="71"/>
      <c r="IZ33" s="69">
        <f>データ!BI7</f>
        <v>86.1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65.900000000000006</v>
      </c>
      <c r="KG33" s="70"/>
      <c r="KH33" s="70"/>
      <c r="KI33" s="70"/>
      <c r="KJ33" s="70"/>
      <c r="KK33" s="70"/>
      <c r="KL33" s="70"/>
      <c r="KM33" s="70"/>
      <c r="KN33" s="70"/>
      <c r="KO33" s="70"/>
      <c r="KP33" s="70"/>
      <c r="KQ33" s="70"/>
      <c r="KR33" s="70"/>
      <c r="KS33" s="70"/>
      <c r="KT33" s="71"/>
      <c r="KU33" s="69">
        <f>データ!BQ7</f>
        <v>57.6</v>
      </c>
      <c r="KV33" s="70"/>
      <c r="KW33" s="70"/>
      <c r="KX33" s="70"/>
      <c r="KY33" s="70"/>
      <c r="KZ33" s="70"/>
      <c r="LA33" s="70"/>
      <c r="LB33" s="70"/>
      <c r="LC33" s="70"/>
      <c r="LD33" s="70"/>
      <c r="LE33" s="70"/>
      <c r="LF33" s="70"/>
      <c r="LG33" s="70"/>
      <c r="LH33" s="70"/>
      <c r="LI33" s="71"/>
      <c r="LJ33" s="69">
        <f>データ!BR7</f>
        <v>61.4</v>
      </c>
      <c r="LK33" s="70"/>
      <c r="LL33" s="70"/>
      <c r="LM33" s="70"/>
      <c r="LN33" s="70"/>
      <c r="LO33" s="70"/>
      <c r="LP33" s="70"/>
      <c r="LQ33" s="70"/>
      <c r="LR33" s="70"/>
      <c r="LS33" s="70"/>
      <c r="LT33" s="70"/>
      <c r="LU33" s="70"/>
      <c r="LV33" s="70"/>
      <c r="LW33" s="70"/>
      <c r="LX33" s="71"/>
      <c r="LY33" s="69">
        <f>データ!BS7</f>
        <v>72.2</v>
      </c>
      <c r="LZ33" s="70"/>
      <c r="MA33" s="70"/>
      <c r="MB33" s="70"/>
      <c r="MC33" s="70"/>
      <c r="MD33" s="70"/>
      <c r="ME33" s="70"/>
      <c r="MF33" s="70"/>
      <c r="MG33" s="70"/>
      <c r="MH33" s="70"/>
      <c r="MI33" s="70"/>
      <c r="MJ33" s="70"/>
      <c r="MK33" s="70"/>
      <c r="ML33" s="70"/>
      <c r="MM33" s="71"/>
      <c r="MN33" s="69">
        <f>データ!BT7</f>
        <v>83.7</v>
      </c>
      <c r="MO33" s="70"/>
      <c r="MP33" s="70"/>
      <c r="MQ33" s="70"/>
      <c r="MR33" s="70"/>
      <c r="MS33" s="70"/>
      <c r="MT33" s="70"/>
      <c r="MU33" s="70"/>
      <c r="MV33" s="70"/>
      <c r="MW33" s="70"/>
      <c r="MX33" s="70"/>
      <c r="MY33" s="70"/>
      <c r="MZ33" s="70"/>
      <c r="NA33" s="70"/>
      <c r="NB33" s="7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8"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183</v>
      </c>
      <c r="NK39" s="144"/>
      <c r="NL39" s="144"/>
      <c r="NM39" s="144"/>
      <c r="NN39" s="144"/>
      <c r="NO39" s="144"/>
      <c r="NP39" s="144"/>
      <c r="NQ39" s="144"/>
      <c r="NR39" s="144"/>
      <c r="NS39" s="144"/>
      <c r="NT39" s="144"/>
      <c r="NU39" s="144"/>
      <c r="NV39" s="144"/>
      <c r="NW39" s="144"/>
      <c r="NX39" s="145"/>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4"/>
      <c r="NL40" s="144"/>
      <c r="NM40" s="144"/>
      <c r="NN40" s="144"/>
      <c r="NO40" s="144"/>
      <c r="NP40" s="144"/>
      <c r="NQ40" s="144"/>
      <c r="NR40" s="144"/>
      <c r="NS40" s="144"/>
      <c r="NT40" s="144"/>
      <c r="NU40" s="144"/>
      <c r="NV40" s="144"/>
      <c r="NW40" s="144"/>
      <c r="NX40" s="145"/>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4"/>
      <c r="NL41" s="144"/>
      <c r="NM41" s="144"/>
      <c r="NN41" s="144"/>
      <c r="NO41" s="144"/>
      <c r="NP41" s="144"/>
      <c r="NQ41" s="144"/>
      <c r="NR41" s="144"/>
      <c r="NS41" s="144"/>
      <c r="NT41" s="144"/>
      <c r="NU41" s="144"/>
      <c r="NV41" s="144"/>
      <c r="NW41" s="144"/>
      <c r="NX41" s="145"/>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4"/>
      <c r="NL42" s="144"/>
      <c r="NM42" s="144"/>
      <c r="NN42" s="144"/>
      <c r="NO42" s="144"/>
      <c r="NP42" s="144"/>
      <c r="NQ42" s="144"/>
      <c r="NR42" s="144"/>
      <c r="NS42" s="144"/>
      <c r="NT42" s="144"/>
      <c r="NU42" s="144"/>
      <c r="NV42" s="144"/>
      <c r="NW42" s="144"/>
      <c r="NX42" s="145"/>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4"/>
      <c r="NL43" s="144"/>
      <c r="NM43" s="144"/>
      <c r="NN43" s="144"/>
      <c r="NO43" s="144"/>
      <c r="NP43" s="144"/>
      <c r="NQ43" s="144"/>
      <c r="NR43" s="144"/>
      <c r="NS43" s="144"/>
      <c r="NT43" s="144"/>
      <c r="NU43" s="144"/>
      <c r="NV43" s="144"/>
      <c r="NW43" s="144"/>
      <c r="NX43" s="145"/>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4"/>
      <c r="NL44" s="144"/>
      <c r="NM44" s="144"/>
      <c r="NN44" s="144"/>
      <c r="NO44" s="144"/>
      <c r="NP44" s="144"/>
      <c r="NQ44" s="144"/>
      <c r="NR44" s="144"/>
      <c r="NS44" s="144"/>
      <c r="NT44" s="144"/>
      <c r="NU44" s="144"/>
      <c r="NV44" s="144"/>
      <c r="NW44" s="144"/>
      <c r="NX44" s="145"/>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4"/>
      <c r="NL45" s="144"/>
      <c r="NM45" s="144"/>
      <c r="NN45" s="144"/>
      <c r="NO45" s="144"/>
      <c r="NP45" s="144"/>
      <c r="NQ45" s="144"/>
      <c r="NR45" s="144"/>
      <c r="NS45" s="144"/>
      <c r="NT45" s="144"/>
      <c r="NU45" s="144"/>
      <c r="NV45" s="144"/>
      <c r="NW45" s="144"/>
      <c r="NX45" s="145"/>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4"/>
      <c r="NL46" s="144"/>
      <c r="NM46" s="144"/>
      <c r="NN46" s="144"/>
      <c r="NO46" s="144"/>
      <c r="NP46" s="144"/>
      <c r="NQ46" s="144"/>
      <c r="NR46" s="144"/>
      <c r="NS46" s="144"/>
      <c r="NT46" s="144"/>
      <c r="NU46" s="144"/>
      <c r="NV46" s="144"/>
      <c r="NW46" s="144"/>
      <c r="NX46" s="145"/>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4"/>
      <c r="NL47" s="144"/>
      <c r="NM47" s="144"/>
      <c r="NN47" s="144"/>
      <c r="NO47" s="144"/>
      <c r="NP47" s="144"/>
      <c r="NQ47" s="144"/>
      <c r="NR47" s="144"/>
      <c r="NS47" s="144"/>
      <c r="NT47" s="144"/>
      <c r="NU47" s="144"/>
      <c r="NV47" s="144"/>
      <c r="NW47" s="144"/>
      <c r="NX47" s="145"/>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4"/>
      <c r="NL48" s="144"/>
      <c r="NM48" s="144"/>
      <c r="NN48" s="144"/>
      <c r="NO48" s="144"/>
      <c r="NP48" s="144"/>
      <c r="NQ48" s="144"/>
      <c r="NR48" s="144"/>
      <c r="NS48" s="144"/>
      <c r="NT48" s="144"/>
      <c r="NU48" s="144"/>
      <c r="NV48" s="144"/>
      <c r="NW48" s="144"/>
      <c r="NX48" s="145"/>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4"/>
      <c r="NL49" s="144"/>
      <c r="NM49" s="144"/>
      <c r="NN49" s="144"/>
      <c r="NO49" s="144"/>
      <c r="NP49" s="144"/>
      <c r="NQ49" s="144"/>
      <c r="NR49" s="144"/>
      <c r="NS49" s="144"/>
      <c r="NT49" s="144"/>
      <c r="NU49" s="144"/>
      <c r="NV49" s="144"/>
      <c r="NW49" s="144"/>
      <c r="NX49" s="145"/>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4"/>
      <c r="NL50" s="144"/>
      <c r="NM50" s="144"/>
      <c r="NN50" s="144"/>
      <c r="NO50" s="144"/>
      <c r="NP50" s="144"/>
      <c r="NQ50" s="144"/>
      <c r="NR50" s="144"/>
      <c r="NS50" s="144"/>
      <c r="NT50" s="144"/>
      <c r="NU50" s="144"/>
      <c r="NV50" s="144"/>
      <c r="NW50" s="144"/>
      <c r="NX50" s="145"/>
      <c r="OC50" s="16" t="s">
        <v>79</v>
      </c>
    </row>
    <row r="51" spans="1:393" ht="57.7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3" t="s">
        <v>184</v>
      </c>
      <c r="NK54" s="144"/>
      <c r="NL54" s="144"/>
      <c r="NM54" s="144"/>
      <c r="NN54" s="144"/>
      <c r="NO54" s="144"/>
      <c r="NP54" s="144"/>
      <c r="NQ54" s="144"/>
      <c r="NR54" s="144"/>
      <c r="NS54" s="144"/>
      <c r="NT54" s="144"/>
      <c r="NU54" s="144"/>
      <c r="NV54" s="144"/>
      <c r="NW54" s="144"/>
      <c r="NX54" s="145"/>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71921</v>
      </c>
      <c r="Q55" s="67"/>
      <c r="R55" s="67"/>
      <c r="S55" s="67"/>
      <c r="T55" s="67"/>
      <c r="U55" s="67"/>
      <c r="V55" s="67"/>
      <c r="W55" s="67"/>
      <c r="X55" s="67"/>
      <c r="Y55" s="67"/>
      <c r="Z55" s="67"/>
      <c r="AA55" s="67"/>
      <c r="AB55" s="67"/>
      <c r="AC55" s="67"/>
      <c r="AD55" s="68"/>
      <c r="AE55" s="66">
        <f>データ!CB7</f>
        <v>81852</v>
      </c>
      <c r="AF55" s="67"/>
      <c r="AG55" s="67"/>
      <c r="AH55" s="67"/>
      <c r="AI55" s="67"/>
      <c r="AJ55" s="67"/>
      <c r="AK55" s="67"/>
      <c r="AL55" s="67"/>
      <c r="AM55" s="67"/>
      <c r="AN55" s="67"/>
      <c r="AO55" s="67"/>
      <c r="AP55" s="67"/>
      <c r="AQ55" s="67"/>
      <c r="AR55" s="67"/>
      <c r="AS55" s="68"/>
      <c r="AT55" s="66">
        <f>データ!CC7</f>
        <v>81068</v>
      </c>
      <c r="AU55" s="67"/>
      <c r="AV55" s="67"/>
      <c r="AW55" s="67"/>
      <c r="AX55" s="67"/>
      <c r="AY55" s="67"/>
      <c r="AZ55" s="67"/>
      <c r="BA55" s="67"/>
      <c r="BB55" s="67"/>
      <c r="BC55" s="67"/>
      <c r="BD55" s="67"/>
      <c r="BE55" s="67"/>
      <c r="BF55" s="67"/>
      <c r="BG55" s="67"/>
      <c r="BH55" s="68"/>
      <c r="BI55" s="66">
        <f>データ!CD7</f>
        <v>76435</v>
      </c>
      <c r="BJ55" s="67"/>
      <c r="BK55" s="67"/>
      <c r="BL55" s="67"/>
      <c r="BM55" s="67"/>
      <c r="BN55" s="67"/>
      <c r="BO55" s="67"/>
      <c r="BP55" s="67"/>
      <c r="BQ55" s="67"/>
      <c r="BR55" s="67"/>
      <c r="BS55" s="67"/>
      <c r="BT55" s="67"/>
      <c r="BU55" s="67"/>
      <c r="BV55" s="67"/>
      <c r="BW55" s="68"/>
      <c r="BX55" s="66">
        <f>データ!CE7</f>
        <v>75067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11837</v>
      </c>
      <c r="DE55" s="67"/>
      <c r="DF55" s="67"/>
      <c r="DG55" s="67"/>
      <c r="DH55" s="67"/>
      <c r="DI55" s="67"/>
      <c r="DJ55" s="67"/>
      <c r="DK55" s="67"/>
      <c r="DL55" s="67"/>
      <c r="DM55" s="67"/>
      <c r="DN55" s="67"/>
      <c r="DO55" s="67"/>
      <c r="DP55" s="67"/>
      <c r="DQ55" s="67"/>
      <c r="DR55" s="68"/>
      <c r="DS55" s="66">
        <f>データ!CM7</f>
        <v>11718</v>
      </c>
      <c r="DT55" s="67"/>
      <c r="DU55" s="67"/>
      <c r="DV55" s="67"/>
      <c r="DW55" s="67"/>
      <c r="DX55" s="67"/>
      <c r="DY55" s="67"/>
      <c r="DZ55" s="67"/>
      <c r="EA55" s="67"/>
      <c r="EB55" s="67"/>
      <c r="EC55" s="67"/>
      <c r="ED55" s="67"/>
      <c r="EE55" s="67"/>
      <c r="EF55" s="67"/>
      <c r="EG55" s="68"/>
      <c r="EH55" s="66">
        <f>データ!CN7</f>
        <v>12586</v>
      </c>
      <c r="EI55" s="67"/>
      <c r="EJ55" s="67"/>
      <c r="EK55" s="67"/>
      <c r="EL55" s="67"/>
      <c r="EM55" s="67"/>
      <c r="EN55" s="67"/>
      <c r="EO55" s="67"/>
      <c r="EP55" s="67"/>
      <c r="EQ55" s="67"/>
      <c r="ER55" s="67"/>
      <c r="ES55" s="67"/>
      <c r="ET55" s="67"/>
      <c r="EU55" s="67"/>
      <c r="EV55" s="68"/>
      <c r="EW55" s="66">
        <f>データ!CO7</f>
        <v>14697</v>
      </c>
      <c r="EX55" s="67"/>
      <c r="EY55" s="67"/>
      <c r="EZ55" s="67"/>
      <c r="FA55" s="67"/>
      <c r="FB55" s="67"/>
      <c r="FC55" s="67"/>
      <c r="FD55" s="67"/>
      <c r="FE55" s="67"/>
      <c r="FF55" s="67"/>
      <c r="FG55" s="67"/>
      <c r="FH55" s="67"/>
      <c r="FI55" s="67"/>
      <c r="FJ55" s="67"/>
      <c r="FK55" s="68"/>
      <c r="FL55" s="66">
        <f>データ!CP7</f>
        <v>15694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46.5</v>
      </c>
      <c r="GS55" s="70"/>
      <c r="GT55" s="70"/>
      <c r="GU55" s="70"/>
      <c r="GV55" s="70"/>
      <c r="GW55" s="70"/>
      <c r="GX55" s="70"/>
      <c r="GY55" s="70"/>
      <c r="GZ55" s="70"/>
      <c r="HA55" s="70"/>
      <c r="HB55" s="70"/>
      <c r="HC55" s="70"/>
      <c r="HD55" s="70"/>
      <c r="HE55" s="70"/>
      <c r="HF55" s="71"/>
      <c r="HG55" s="69">
        <f>データ!CX7</f>
        <v>43.6</v>
      </c>
      <c r="HH55" s="70"/>
      <c r="HI55" s="70"/>
      <c r="HJ55" s="70"/>
      <c r="HK55" s="70"/>
      <c r="HL55" s="70"/>
      <c r="HM55" s="70"/>
      <c r="HN55" s="70"/>
      <c r="HO55" s="70"/>
      <c r="HP55" s="70"/>
      <c r="HQ55" s="70"/>
      <c r="HR55" s="70"/>
      <c r="HS55" s="70"/>
      <c r="HT55" s="70"/>
      <c r="HU55" s="71"/>
      <c r="HV55" s="69">
        <f>データ!CY7</f>
        <v>47.2</v>
      </c>
      <c r="HW55" s="70"/>
      <c r="HX55" s="70"/>
      <c r="HY55" s="70"/>
      <c r="HZ55" s="70"/>
      <c r="IA55" s="70"/>
      <c r="IB55" s="70"/>
      <c r="IC55" s="70"/>
      <c r="ID55" s="70"/>
      <c r="IE55" s="70"/>
      <c r="IF55" s="70"/>
      <c r="IG55" s="70"/>
      <c r="IH55" s="70"/>
      <c r="II55" s="70"/>
      <c r="IJ55" s="71"/>
      <c r="IK55" s="69">
        <f>データ!CZ7</f>
        <v>59.3</v>
      </c>
      <c r="IL55" s="70"/>
      <c r="IM55" s="70"/>
      <c r="IN55" s="70"/>
      <c r="IO55" s="70"/>
      <c r="IP55" s="70"/>
      <c r="IQ55" s="70"/>
      <c r="IR55" s="70"/>
      <c r="IS55" s="70"/>
      <c r="IT55" s="70"/>
      <c r="IU55" s="70"/>
      <c r="IV55" s="70"/>
      <c r="IW55" s="70"/>
      <c r="IX55" s="70"/>
      <c r="IY55" s="71"/>
      <c r="IZ55" s="69">
        <f>データ!DA7</f>
        <v>58.2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17.399999999999999</v>
      </c>
      <c r="KG55" s="70"/>
      <c r="KH55" s="70"/>
      <c r="KI55" s="70"/>
      <c r="KJ55" s="70"/>
      <c r="KK55" s="70"/>
      <c r="KL55" s="70"/>
      <c r="KM55" s="70"/>
      <c r="KN55" s="70"/>
      <c r="KO55" s="70"/>
      <c r="KP55" s="70"/>
      <c r="KQ55" s="70"/>
      <c r="KR55" s="70"/>
      <c r="KS55" s="70"/>
      <c r="KT55" s="71"/>
      <c r="KU55" s="69">
        <f>データ!DI7</f>
        <v>15.9</v>
      </c>
      <c r="KV55" s="70"/>
      <c r="KW55" s="70"/>
      <c r="KX55" s="70"/>
      <c r="KY55" s="70"/>
      <c r="KZ55" s="70"/>
      <c r="LA55" s="70"/>
      <c r="LB55" s="70"/>
      <c r="LC55" s="70"/>
      <c r="LD55" s="70"/>
      <c r="LE55" s="70"/>
      <c r="LF55" s="70"/>
      <c r="LG55" s="70"/>
      <c r="LH55" s="70"/>
      <c r="LI55" s="71"/>
      <c r="LJ55" s="69">
        <f>データ!DJ7</f>
        <v>18.399999999999999</v>
      </c>
      <c r="LK55" s="70"/>
      <c r="LL55" s="70"/>
      <c r="LM55" s="70"/>
      <c r="LN55" s="70"/>
      <c r="LO55" s="70"/>
      <c r="LP55" s="70"/>
      <c r="LQ55" s="70"/>
      <c r="LR55" s="70"/>
      <c r="LS55" s="70"/>
      <c r="LT55" s="70"/>
      <c r="LU55" s="70"/>
      <c r="LV55" s="70"/>
      <c r="LW55" s="70"/>
      <c r="LX55" s="71"/>
      <c r="LY55" s="69">
        <f>データ!DK7</f>
        <v>23.9</v>
      </c>
      <c r="LZ55" s="70"/>
      <c r="MA55" s="70"/>
      <c r="MB55" s="70"/>
      <c r="MC55" s="70"/>
      <c r="MD55" s="70"/>
      <c r="ME55" s="70"/>
      <c r="MF55" s="70"/>
      <c r="MG55" s="70"/>
      <c r="MH55" s="70"/>
      <c r="MI55" s="70"/>
      <c r="MJ55" s="70"/>
      <c r="MK55" s="70"/>
      <c r="ML55" s="70"/>
      <c r="MM55" s="71"/>
      <c r="MN55" s="69">
        <f>データ!DL7</f>
        <v>24.2</v>
      </c>
      <c r="MO55" s="70"/>
      <c r="MP55" s="70"/>
      <c r="MQ55" s="70"/>
      <c r="MR55" s="70"/>
      <c r="MS55" s="70"/>
      <c r="MT55" s="70"/>
      <c r="MU55" s="70"/>
      <c r="MV55" s="70"/>
      <c r="MW55" s="70"/>
      <c r="MX55" s="70"/>
      <c r="MY55" s="70"/>
      <c r="MZ55" s="70"/>
      <c r="NA55" s="70"/>
      <c r="NB55" s="7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185</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65" t="s">
        <v>58</v>
      </c>
      <c r="H79" s="65"/>
      <c r="I79" s="65"/>
      <c r="J79" s="65"/>
      <c r="K79" s="65"/>
      <c r="L79" s="65"/>
      <c r="M79" s="65"/>
      <c r="N79" s="65"/>
      <c r="O79" s="65"/>
      <c r="P79" s="69">
        <f>データ!DS7</f>
        <v>31</v>
      </c>
      <c r="Q79" s="70"/>
      <c r="R79" s="70"/>
      <c r="S79" s="70"/>
      <c r="T79" s="70"/>
      <c r="U79" s="70"/>
      <c r="V79" s="70"/>
      <c r="W79" s="70"/>
      <c r="X79" s="70"/>
      <c r="Y79" s="70"/>
      <c r="Z79" s="70"/>
      <c r="AA79" s="70"/>
      <c r="AB79" s="70"/>
      <c r="AC79" s="70"/>
      <c r="AD79" s="71"/>
      <c r="AE79" s="69">
        <f>データ!DT7</f>
        <v>9.6999999999999993</v>
      </c>
      <c r="AF79" s="70"/>
      <c r="AG79" s="70"/>
      <c r="AH79" s="70"/>
      <c r="AI79" s="70"/>
      <c r="AJ79" s="70"/>
      <c r="AK79" s="70"/>
      <c r="AL79" s="70"/>
      <c r="AM79" s="70"/>
      <c r="AN79" s="70"/>
      <c r="AO79" s="70"/>
      <c r="AP79" s="70"/>
      <c r="AQ79" s="70"/>
      <c r="AR79" s="70"/>
      <c r="AS79" s="71"/>
      <c r="AT79" s="69">
        <f>データ!DU7</f>
        <v>0.5</v>
      </c>
      <c r="AU79" s="70"/>
      <c r="AV79" s="70"/>
      <c r="AW79" s="70"/>
      <c r="AX79" s="70"/>
      <c r="AY79" s="70"/>
      <c r="AZ79" s="70"/>
      <c r="BA79" s="70"/>
      <c r="BB79" s="70"/>
      <c r="BC79" s="70"/>
      <c r="BD79" s="70"/>
      <c r="BE79" s="70"/>
      <c r="BF79" s="70"/>
      <c r="BG79" s="70"/>
      <c r="BH79" s="71"/>
      <c r="BI79" s="69">
        <f>データ!DV7</f>
        <v>0.9</v>
      </c>
      <c r="BJ79" s="70"/>
      <c r="BK79" s="70"/>
      <c r="BL79" s="70"/>
      <c r="BM79" s="70"/>
      <c r="BN79" s="70"/>
      <c r="BO79" s="70"/>
      <c r="BP79" s="70"/>
      <c r="BQ79" s="70"/>
      <c r="BR79" s="70"/>
      <c r="BS79" s="70"/>
      <c r="BT79" s="70"/>
      <c r="BU79" s="70"/>
      <c r="BV79" s="70"/>
      <c r="BW79" s="71"/>
      <c r="BX79" s="69">
        <f>データ!DW7</f>
        <v>19.899999999999999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48.9</v>
      </c>
      <c r="DH79" s="70"/>
      <c r="DI79" s="70"/>
      <c r="DJ79" s="70"/>
      <c r="DK79" s="70"/>
      <c r="DL79" s="70"/>
      <c r="DM79" s="70"/>
      <c r="DN79" s="70"/>
      <c r="DO79" s="70"/>
      <c r="DP79" s="70"/>
      <c r="DQ79" s="70"/>
      <c r="DR79" s="70"/>
      <c r="DS79" s="70"/>
      <c r="DT79" s="70"/>
      <c r="DU79" s="71"/>
      <c r="DV79" s="69">
        <f>データ!EE7</f>
        <v>49.7</v>
      </c>
      <c r="DW79" s="70"/>
      <c r="DX79" s="70"/>
      <c r="DY79" s="70"/>
      <c r="DZ79" s="70"/>
      <c r="EA79" s="70"/>
      <c r="EB79" s="70"/>
      <c r="EC79" s="70"/>
      <c r="ED79" s="70"/>
      <c r="EE79" s="70"/>
      <c r="EF79" s="70"/>
      <c r="EG79" s="70"/>
      <c r="EH79" s="70"/>
      <c r="EI79" s="70"/>
      <c r="EJ79" s="71"/>
      <c r="EK79" s="69">
        <f>データ!EF7</f>
        <v>49.9</v>
      </c>
      <c r="EL79" s="70"/>
      <c r="EM79" s="70"/>
      <c r="EN79" s="70"/>
      <c r="EO79" s="70"/>
      <c r="EP79" s="70"/>
      <c r="EQ79" s="70"/>
      <c r="ER79" s="70"/>
      <c r="ES79" s="70"/>
      <c r="ET79" s="70"/>
      <c r="EU79" s="70"/>
      <c r="EV79" s="70"/>
      <c r="EW79" s="70"/>
      <c r="EX79" s="70"/>
      <c r="EY79" s="71"/>
      <c r="EZ79" s="69">
        <f>データ!EG7</f>
        <v>52.8</v>
      </c>
      <c r="FA79" s="70"/>
      <c r="FB79" s="70"/>
      <c r="FC79" s="70"/>
      <c r="FD79" s="70"/>
      <c r="FE79" s="70"/>
      <c r="FF79" s="70"/>
      <c r="FG79" s="70"/>
      <c r="FH79" s="70"/>
      <c r="FI79" s="70"/>
      <c r="FJ79" s="70"/>
      <c r="FK79" s="70"/>
      <c r="FL79" s="70"/>
      <c r="FM79" s="70"/>
      <c r="FN79" s="71"/>
      <c r="FO79" s="69">
        <f>データ!EH7</f>
        <v>79.099999999999994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52.6</v>
      </c>
      <c r="GU79" s="70"/>
      <c r="GV79" s="70"/>
      <c r="GW79" s="70"/>
      <c r="GX79" s="70"/>
      <c r="GY79" s="70"/>
      <c r="GZ79" s="70"/>
      <c r="HA79" s="70"/>
      <c r="HB79" s="70"/>
      <c r="HC79" s="70"/>
      <c r="HD79" s="70"/>
      <c r="HE79" s="70"/>
      <c r="HF79" s="70"/>
      <c r="HG79" s="70"/>
      <c r="HH79" s="71"/>
      <c r="HI79" s="69">
        <f>データ!EP7</f>
        <v>53.1</v>
      </c>
      <c r="HJ79" s="70"/>
      <c r="HK79" s="70"/>
      <c r="HL79" s="70"/>
      <c r="HM79" s="70"/>
      <c r="HN79" s="70"/>
      <c r="HO79" s="70"/>
      <c r="HP79" s="70"/>
      <c r="HQ79" s="70"/>
      <c r="HR79" s="70"/>
      <c r="HS79" s="70"/>
      <c r="HT79" s="70"/>
      <c r="HU79" s="70"/>
      <c r="HV79" s="70"/>
      <c r="HW79" s="71"/>
      <c r="HX79" s="69">
        <f>データ!EQ7</f>
        <v>50.2</v>
      </c>
      <c r="HY79" s="70"/>
      <c r="HZ79" s="70"/>
      <c r="IA79" s="70"/>
      <c r="IB79" s="70"/>
      <c r="IC79" s="70"/>
      <c r="ID79" s="70"/>
      <c r="IE79" s="70"/>
      <c r="IF79" s="70"/>
      <c r="IG79" s="70"/>
      <c r="IH79" s="70"/>
      <c r="II79" s="70"/>
      <c r="IJ79" s="70"/>
      <c r="IK79" s="70"/>
      <c r="IL79" s="71"/>
      <c r="IM79" s="69">
        <f>データ!ER7</f>
        <v>60.2</v>
      </c>
      <c r="IN79" s="70"/>
      <c r="IO79" s="70"/>
      <c r="IP79" s="70"/>
      <c r="IQ79" s="70"/>
      <c r="IR79" s="70"/>
      <c r="IS79" s="70"/>
      <c r="IT79" s="70"/>
      <c r="IU79" s="70"/>
      <c r="IV79" s="70"/>
      <c r="IW79" s="70"/>
      <c r="IX79" s="70"/>
      <c r="IY79" s="70"/>
      <c r="IZ79" s="70"/>
      <c r="JA79" s="71"/>
      <c r="JB79" s="69">
        <f>データ!ES7</f>
        <v>66.7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22910770</v>
      </c>
      <c r="KH79" s="67"/>
      <c r="KI79" s="67"/>
      <c r="KJ79" s="67"/>
      <c r="KK79" s="67"/>
      <c r="KL79" s="67"/>
      <c r="KM79" s="67"/>
      <c r="KN79" s="67"/>
      <c r="KO79" s="67"/>
      <c r="KP79" s="67"/>
      <c r="KQ79" s="67"/>
      <c r="KR79" s="67"/>
      <c r="KS79" s="67"/>
      <c r="KT79" s="67"/>
      <c r="KU79" s="68"/>
      <c r="KV79" s="66">
        <f>データ!FA7</f>
        <v>25374173</v>
      </c>
      <c r="KW79" s="67"/>
      <c r="KX79" s="67"/>
      <c r="KY79" s="67"/>
      <c r="KZ79" s="67"/>
      <c r="LA79" s="67"/>
      <c r="LB79" s="67"/>
      <c r="LC79" s="67"/>
      <c r="LD79" s="67"/>
      <c r="LE79" s="67"/>
      <c r="LF79" s="67"/>
      <c r="LG79" s="67"/>
      <c r="LH79" s="67"/>
      <c r="LI79" s="67"/>
      <c r="LJ79" s="68"/>
      <c r="LK79" s="66">
        <f>データ!FB7</f>
        <v>27199147</v>
      </c>
      <c r="LL79" s="67"/>
      <c r="LM79" s="67"/>
      <c r="LN79" s="67"/>
      <c r="LO79" s="67"/>
      <c r="LP79" s="67"/>
      <c r="LQ79" s="67"/>
      <c r="LR79" s="67"/>
      <c r="LS79" s="67"/>
      <c r="LT79" s="67"/>
      <c r="LU79" s="67"/>
      <c r="LV79" s="67"/>
      <c r="LW79" s="67"/>
      <c r="LX79" s="67"/>
      <c r="LY79" s="68"/>
      <c r="LZ79" s="66">
        <f>データ!FC7</f>
        <v>30041073</v>
      </c>
      <c r="MA79" s="67"/>
      <c r="MB79" s="67"/>
      <c r="MC79" s="67"/>
      <c r="MD79" s="67"/>
      <c r="ME79" s="67"/>
      <c r="MF79" s="67"/>
      <c r="MG79" s="67"/>
      <c r="MH79" s="67"/>
      <c r="MI79" s="67"/>
      <c r="MJ79" s="67"/>
      <c r="MK79" s="67"/>
      <c r="ML79" s="67"/>
      <c r="MM79" s="67"/>
      <c r="MN79" s="68"/>
      <c r="MO79" s="66">
        <f>データ!FD7</f>
        <v>31614280</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IUFe1lSogFxFQEl0rQxxDIfaCG66Od2cWQDL6a4PZbGGFCGIFFV4jT1w/Ha5YPV2nfvvLRKulmU3ngchDw5Q==" saltValue="2xdMkZrdfMpijGF+TDQEb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113</v>
      </c>
      <c r="AJ4" s="138"/>
      <c r="AK4" s="138"/>
      <c r="AL4" s="138"/>
      <c r="AM4" s="138"/>
      <c r="AN4" s="138"/>
      <c r="AO4" s="138"/>
      <c r="AP4" s="138"/>
      <c r="AQ4" s="138"/>
      <c r="AR4" s="138"/>
      <c r="AS4" s="139"/>
      <c r="AT4" s="136" t="s">
        <v>114</v>
      </c>
      <c r="AU4" s="135"/>
      <c r="AV4" s="135"/>
      <c r="AW4" s="135"/>
      <c r="AX4" s="135"/>
      <c r="AY4" s="135"/>
      <c r="AZ4" s="135"/>
      <c r="BA4" s="135"/>
      <c r="BB4" s="135"/>
      <c r="BC4" s="135"/>
      <c r="BD4" s="135"/>
      <c r="BE4" s="136" t="s">
        <v>115</v>
      </c>
      <c r="BF4" s="135"/>
      <c r="BG4" s="135"/>
      <c r="BH4" s="135"/>
      <c r="BI4" s="135"/>
      <c r="BJ4" s="135"/>
      <c r="BK4" s="135"/>
      <c r="BL4" s="135"/>
      <c r="BM4" s="135"/>
      <c r="BN4" s="135"/>
      <c r="BO4" s="135"/>
      <c r="BP4" s="137" t="s">
        <v>116</v>
      </c>
      <c r="BQ4" s="138"/>
      <c r="BR4" s="138"/>
      <c r="BS4" s="138"/>
      <c r="BT4" s="138"/>
      <c r="BU4" s="138"/>
      <c r="BV4" s="138"/>
      <c r="BW4" s="138"/>
      <c r="BX4" s="138"/>
      <c r="BY4" s="138"/>
      <c r="BZ4" s="139"/>
      <c r="CA4" s="135" t="s">
        <v>117</v>
      </c>
      <c r="CB4" s="135"/>
      <c r="CC4" s="135"/>
      <c r="CD4" s="135"/>
      <c r="CE4" s="135"/>
      <c r="CF4" s="135"/>
      <c r="CG4" s="135"/>
      <c r="CH4" s="135"/>
      <c r="CI4" s="135"/>
      <c r="CJ4" s="135"/>
      <c r="CK4" s="135"/>
      <c r="CL4" s="136" t="s">
        <v>118</v>
      </c>
      <c r="CM4" s="135"/>
      <c r="CN4" s="135"/>
      <c r="CO4" s="135"/>
      <c r="CP4" s="135"/>
      <c r="CQ4" s="135"/>
      <c r="CR4" s="135"/>
      <c r="CS4" s="135"/>
      <c r="CT4" s="135"/>
      <c r="CU4" s="135"/>
      <c r="CV4" s="135"/>
      <c r="CW4" s="135" t="s">
        <v>119</v>
      </c>
      <c r="CX4" s="135"/>
      <c r="CY4" s="135"/>
      <c r="CZ4" s="135"/>
      <c r="DA4" s="135"/>
      <c r="DB4" s="135"/>
      <c r="DC4" s="135"/>
      <c r="DD4" s="135"/>
      <c r="DE4" s="135"/>
      <c r="DF4" s="135"/>
      <c r="DG4" s="135"/>
      <c r="DH4" s="135" t="s">
        <v>120</v>
      </c>
      <c r="DI4" s="135"/>
      <c r="DJ4" s="135"/>
      <c r="DK4" s="135"/>
      <c r="DL4" s="135"/>
      <c r="DM4" s="135"/>
      <c r="DN4" s="135"/>
      <c r="DO4" s="135"/>
      <c r="DP4" s="135"/>
      <c r="DQ4" s="135"/>
      <c r="DR4" s="135"/>
      <c r="DS4" s="136" t="s">
        <v>121</v>
      </c>
      <c r="DT4" s="135"/>
      <c r="DU4" s="135"/>
      <c r="DV4" s="135"/>
      <c r="DW4" s="135"/>
      <c r="DX4" s="135"/>
      <c r="DY4" s="135"/>
      <c r="DZ4" s="135"/>
      <c r="EA4" s="135"/>
      <c r="EB4" s="135"/>
      <c r="EC4" s="135"/>
      <c r="ED4" s="137" t="s">
        <v>122</v>
      </c>
      <c r="EE4" s="138"/>
      <c r="EF4" s="138"/>
      <c r="EG4" s="138"/>
      <c r="EH4" s="138"/>
      <c r="EI4" s="138"/>
      <c r="EJ4" s="138"/>
      <c r="EK4" s="138"/>
      <c r="EL4" s="138"/>
      <c r="EM4" s="138"/>
      <c r="EN4" s="139"/>
      <c r="EO4" s="135" t="s">
        <v>123</v>
      </c>
      <c r="EP4" s="135"/>
      <c r="EQ4" s="135"/>
      <c r="ER4" s="135"/>
      <c r="ES4" s="135"/>
      <c r="ET4" s="135"/>
      <c r="EU4" s="135"/>
      <c r="EV4" s="135"/>
      <c r="EW4" s="135"/>
      <c r="EX4" s="135"/>
      <c r="EY4" s="135"/>
      <c r="EZ4" s="135" t="s">
        <v>124</v>
      </c>
      <c r="FA4" s="135"/>
      <c r="FB4" s="135"/>
      <c r="FC4" s="135"/>
      <c r="FD4" s="135"/>
      <c r="FE4" s="135"/>
      <c r="FF4" s="135"/>
      <c r="FG4" s="135"/>
      <c r="FH4" s="135"/>
      <c r="FI4" s="135"/>
      <c r="FJ4" s="135"/>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2">
      <c r="A6" s="35" t="s">
        <v>161</v>
      </c>
      <c r="B6" s="50">
        <f>B8</f>
        <v>2024</v>
      </c>
      <c r="C6" s="50">
        <f t="shared" ref="C6:M6" si="2">C8</f>
        <v>297500</v>
      </c>
      <c r="D6" s="50">
        <f t="shared" si="2"/>
        <v>46</v>
      </c>
      <c r="E6" s="50">
        <f t="shared" si="2"/>
        <v>6</v>
      </c>
      <c r="F6" s="50">
        <f t="shared" si="2"/>
        <v>0</v>
      </c>
      <c r="G6" s="50">
        <f t="shared" si="2"/>
        <v>2</v>
      </c>
      <c r="H6" s="132" t="str">
        <f>IF(H8&lt;&gt;I8,H8,"")&amp;IF(I8&lt;&gt;J8,I8,"")&amp;"　"&amp;J8</f>
        <v>奈良県地方独立行政法人奈良県立病院機構　奈良県西和医療センター</v>
      </c>
      <c r="I6" s="133"/>
      <c r="J6" s="134"/>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30</v>
      </c>
      <c r="R6" s="50" t="str">
        <f t="shared" si="3"/>
        <v>対象</v>
      </c>
      <c r="S6" s="50" t="str">
        <f t="shared" si="3"/>
        <v>透 I 訓</v>
      </c>
      <c r="T6" s="50" t="str">
        <f t="shared" si="3"/>
        <v>救 臨 地 輪</v>
      </c>
      <c r="U6" s="51" t="str">
        <f>U8</f>
        <v>-</v>
      </c>
      <c r="V6" s="51">
        <f>V8</f>
        <v>20718</v>
      </c>
      <c r="W6" s="50" t="str">
        <f>W8</f>
        <v>非該当</v>
      </c>
      <c r="X6" s="50" t="str">
        <f t="shared" ref="X6" si="4">X8</f>
        <v>非該当</v>
      </c>
      <c r="Y6" s="50" t="str">
        <f t="shared" si="3"/>
        <v>７：１</v>
      </c>
      <c r="Z6" s="51">
        <f t="shared" si="3"/>
        <v>300</v>
      </c>
      <c r="AA6" s="51" t="str">
        <f t="shared" si="3"/>
        <v>-</v>
      </c>
      <c r="AB6" s="51" t="str">
        <f t="shared" si="3"/>
        <v>-</v>
      </c>
      <c r="AC6" s="51" t="str">
        <f t="shared" si="3"/>
        <v>-</v>
      </c>
      <c r="AD6" s="51" t="str">
        <f t="shared" si="3"/>
        <v>-</v>
      </c>
      <c r="AE6" s="51">
        <f t="shared" si="3"/>
        <v>300</v>
      </c>
      <c r="AF6" s="51">
        <f t="shared" si="3"/>
        <v>300</v>
      </c>
      <c r="AG6" s="51" t="str">
        <f t="shared" si="3"/>
        <v>-</v>
      </c>
      <c r="AH6" s="51">
        <f t="shared" si="3"/>
        <v>300</v>
      </c>
      <c r="AI6" s="52">
        <f>IF(AI8="-",NA(),AI8)</f>
        <v>115</v>
      </c>
      <c r="AJ6" s="52">
        <f t="shared" ref="AJ6:AR6" si="5">IF(AJ8="-",NA(),AJ8)</f>
        <v>122.6</v>
      </c>
      <c r="AK6" s="52">
        <f t="shared" si="5"/>
        <v>109.5</v>
      </c>
      <c r="AL6" s="52">
        <f t="shared" si="5"/>
        <v>87.6</v>
      </c>
      <c r="AM6" s="52">
        <f t="shared" si="5"/>
        <v>90.1</v>
      </c>
      <c r="AN6" s="52">
        <f t="shared" si="5"/>
        <v>102.4</v>
      </c>
      <c r="AO6" s="52">
        <f t="shared" si="5"/>
        <v>107.2</v>
      </c>
      <c r="AP6" s="52">
        <f t="shared" si="5"/>
        <v>104.8</v>
      </c>
      <c r="AQ6" s="52">
        <f t="shared" si="5"/>
        <v>95.8</v>
      </c>
      <c r="AR6" s="52">
        <f t="shared" si="5"/>
        <v>92.8</v>
      </c>
      <c r="AS6" s="52" t="str">
        <f>IF(AS8="-","【-】","【"&amp;SUBSTITUTE(TEXT(AS8,"#,##0.0"),"-","△")&amp;"】")</f>
        <v>【93.7】</v>
      </c>
      <c r="AT6" s="52">
        <f>IF(AT8="-",NA(),AT8)</f>
        <v>80</v>
      </c>
      <c r="AU6" s="52">
        <f t="shared" ref="AU6:BC6" si="6">IF(AU8="-",NA(),AU8)</f>
        <v>80.2</v>
      </c>
      <c r="AV6" s="52">
        <f t="shared" si="6"/>
        <v>77.3</v>
      </c>
      <c r="AW6" s="52">
        <f t="shared" si="6"/>
        <v>80.5</v>
      </c>
      <c r="AX6" s="52">
        <f t="shared" si="6"/>
        <v>87.6</v>
      </c>
      <c r="AY6" s="52">
        <f t="shared" si="6"/>
        <v>84.1</v>
      </c>
      <c r="AZ6" s="52">
        <f t="shared" si="6"/>
        <v>86.3</v>
      </c>
      <c r="BA6" s="52">
        <f t="shared" si="6"/>
        <v>86.6</v>
      </c>
      <c r="BB6" s="52">
        <f t="shared" si="6"/>
        <v>86.2</v>
      </c>
      <c r="BC6" s="52">
        <f t="shared" si="6"/>
        <v>85.2</v>
      </c>
      <c r="BD6" s="52" t="str">
        <f>IF(BD8="-","【-】","【"&amp;SUBSTITUTE(TEXT(BD8,"#,##0.0"),"-","△")&amp;"】")</f>
        <v>【85.2】</v>
      </c>
      <c r="BE6" s="52">
        <f>IF(BE8="-",NA(),BE8)</f>
        <v>78.3</v>
      </c>
      <c r="BF6" s="52">
        <f t="shared" ref="BF6:BN6" si="7">IF(BF8="-",NA(),BF8)</f>
        <v>78.599999999999994</v>
      </c>
      <c r="BG6" s="52">
        <f t="shared" si="7"/>
        <v>75.8</v>
      </c>
      <c r="BH6" s="52">
        <f t="shared" si="7"/>
        <v>79.099999999999994</v>
      </c>
      <c r="BI6" s="52">
        <f t="shared" si="7"/>
        <v>86.1</v>
      </c>
      <c r="BJ6" s="52">
        <f t="shared" si="7"/>
        <v>81.400000000000006</v>
      </c>
      <c r="BK6" s="52">
        <f t="shared" si="7"/>
        <v>83.7</v>
      </c>
      <c r="BL6" s="52">
        <f t="shared" si="7"/>
        <v>84</v>
      </c>
      <c r="BM6" s="52">
        <f t="shared" si="7"/>
        <v>83.4</v>
      </c>
      <c r="BN6" s="52">
        <f t="shared" si="7"/>
        <v>82.4</v>
      </c>
      <c r="BO6" s="52" t="str">
        <f>IF(BO8="-","【-】","【"&amp;SUBSTITUTE(TEXT(BO8,"#,##0.0"),"-","△")&amp;"】")</f>
        <v>【82.6】</v>
      </c>
      <c r="BP6" s="52">
        <f>IF(BP8="-",NA(),BP8)</f>
        <v>65.900000000000006</v>
      </c>
      <c r="BQ6" s="52">
        <f t="shared" ref="BQ6:BY6" si="8">IF(BQ8="-",NA(),BQ8)</f>
        <v>57.6</v>
      </c>
      <c r="BR6" s="52">
        <f t="shared" si="8"/>
        <v>61.4</v>
      </c>
      <c r="BS6" s="52">
        <f t="shared" si="8"/>
        <v>72.2</v>
      </c>
      <c r="BT6" s="52">
        <f t="shared" si="8"/>
        <v>83.7</v>
      </c>
      <c r="BU6" s="52">
        <f t="shared" si="8"/>
        <v>66.5</v>
      </c>
      <c r="BV6" s="52">
        <f t="shared" si="8"/>
        <v>66.8</v>
      </c>
      <c r="BW6" s="52">
        <f t="shared" si="8"/>
        <v>66.599999999999994</v>
      </c>
      <c r="BX6" s="52">
        <f t="shared" si="8"/>
        <v>68</v>
      </c>
      <c r="BY6" s="52">
        <f t="shared" si="8"/>
        <v>70</v>
      </c>
      <c r="BZ6" s="52" t="str">
        <f>IF(BZ8="-","【-】","【"&amp;SUBSTITUTE(TEXT(BZ8,"#,##0.0"),"-","△")&amp;"】")</f>
        <v>【70.7】</v>
      </c>
      <c r="CA6" s="53">
        <f>IF(CA8="-",NA(),CA8)</f>
        <v>71921</v>
      </c>
      <c r="CB6" s="53">
        <f t="shared" ref="CB6:CJ6" si="9">IF(CB8="-",NA(),CB8)</f>
        <v>81852</v>
      </c>
      <c r="CC6" s="53">
        <f t="shared" si="9"/>
        <v>81068</v>
      </c>
      <c r="CD6" s="53">
        <f t="shared" si="9"/>
        <v>76435</v>
      </c>
      <c r="CE6" s="53">
        <f t="shared" si="9"/>
        <v>75067</v>
      </c>
      <c r="CF6" s="53">
        <f t="shared" si="9"/>
        <v>57368</v>
      </c>
      <c r="CG6" s="53">
        <f t="shared" si="9"/>
        <v>59838</v>
      </c>
      <c r="CH6" s="53">
        <f t="shared" si="9"/>
        <v>62697</v>
      </c>
      <c r="CI6" s="53">
        <f t="shared" si="9"/>
        <v>62059</v>
      </c>
      <c r="CJ6" s="53">
        <f t="shared" si="9"/>
        <v>63076</v>
      </c>
      <c r="CK6" s="52" t="str">
        <f>IF(CK8="-","【-】","【"&amp;SUBSTITUTE(TEXT(CK8,"#,##0"),"-","△")&amp;"】")</f>
        <v>【63,608】</v>
      </c>
      <c r="CL6" s="53">
        <f>IF(CL8="-",NA(),CL8)</f>
        <v>11837</v>
      </c>
      <c r="CM6" s="53">
        <f t="shared" ref="CM6:CU6" si="10">IF(CM8="-",NA(),CM8)</f>
        <v>11718</v>
      </c>
      <c r="CN6" s="53">
        <f t="shared" si="10"/>
        <v>12586</v>
      </c>
      <c r="CO6" s="53">
        <f t="shared" si="10"/>
        <v>14697</v>
      </c>
      <c r="CP6" s="53">
        <f t="shared" si="10"/>
        <v>15694</v>
      </c>
      <c r="CQ6" s="53">
        <f t="shared" si="10"/>
        <v>15986</v>
      </c>
      <c r="CR6" s="53">
        <f t="shared" si="10"/>
        <v>16421</v>
      </c>
      <c r="CS6" s="53">
        <f t="shared" si="10"/>
        <v>17279</v>
      </c>
      <c r="CT6" s="53">
        <f t="shared" si="10"/>
        <v>17851</v>
      </c>
      <c r="CU6" s="53">
        <f t="shared" si="10"/>
        <v>18102</v>
      </c>
      <c r="CV6" s="52" t="str">
        <f>IF(CV8="-","【-】","【"&amp;SUBSTITUTE(TEXT(CV8,"#,##0"),"-","△")&amp;"】")</f>
        <v>【18,510】</v>
      </c>
      <c r="CW6" s="52">
        <f>IF(CW8="-",NA(),CW8)</f>
        <v>46.5</v>
      </c>
      <c r="CX6" s="52">
        <f t="shared" ref="CX6:DF6" si="11">IF(CX8="-",NA(),CX8)</f>
        <v>43.6</v>
      </c>
      <c r="CY6" s="52">
        <f t="shared" si="11"/>
        <v>47.2</v>
      </c>
      <c r="CZ6" s="52">
        <f t="shared" si="11"/>
        <v>59.3</v>
      </c>
      <c r="DA6" s="52">
        <f t="shared" si="11"/>
        <v>58.2</v>
      </c>
      <c r="DB6" s="52">
        <f t="shared" si="11"/>
        <v>60.8</v>
      </c>
      <c r="DC6" s="52">
        <f t="shared" si="11"/>
        <v>57.4</v>
      </c>
      <c r="DD6" s="52">
        <f t="shared" si="11"/>
        <v>55.7</v>
      </c>
      <c r="DE6" s="52">
        <f t="shared" si="11"/>
        <v>57.2</v>
      </c>
      <c r="DF6" s="52">
        <f t="shared" si="11"/>
        <v>58.7</v>
      </c>
      <c r="DG6" s="52" t="str">
        <f>IF(DG8="-","【-】","【"&amp;SUBSTITUTE(TEXT(DG8,"#,##0.0"),"-","△")&amp;"】")</f>
        <v>【57.7】</v>
      </c>
      <c r="DH6" s="52">
        <f>IF(DH8="-",NA(),DH8)</f>
        <v>17.399999999999999</v>
      </c>
      <c r="DI6" s="52">
        <f t="shared" ref="DI6:DQ6" si="12">IF(DI8="-",NA(),DI8)</f>
        <v>15.9</v>
      </c>
      <c r="DJ6" s="52">
        <f t="shared" si="12"/>
        <v>18.399999999999999</v>
      </c>
      <c r="DK6" s="52">
        <f t="shared" si="12"/>
        <v>23.9</v>
      </c>
      <c r="DL6" s="52">
        <f t="shared" si="12"/>
        <v>24.2</v>
      </c>
      <c r="DM6" s="52">
        <f t="shared" si="12"/>
        <v>24.1</v>
      </c>
      <c r="DN6" s="52">
        <f t="shared" si="12"/>
        <v>23.9</v>
      </c>
      <c r="DO6" s="52">
        <f t="shared" si="12"/>
        <v>24.4</v>
      </c>
      <c r="DP6" s="52">
        <f t="shared" si="12"/>
        <v>25.7</v>
      </c>
      <c r="DQ6" s="52">
        <f t="shared" si="12"/>
        <v>25.9</v>
      </c>
      <c r="DR6" s="52" t="str">
        <f>IF(DR8="-","【-】","【"&amp;SUBSTITUTE(TEXT(DR8,"#,##0.0"),"-","△")&amp;"】")</f>
        <v>【26.7】</v>
      </c>
      <c r="DS6" s="52">
        <f>IF(DS8="-",NA(),DS8)</f>
        <v>31</v>
      </c>
      <c r="DT6" s="52">
        <f t="shared" ref="DT6:EB6" si="13">IF(DT8="-",NA(),DT8)</f>
        <v>9.6999999999999993</v>
      </c>
      <c r="DU6" s="52">
        <f t="shared" si="13"/>
        <v>0.5</v>
      </c>
      <c r="DV6" s="52">
        <f t="shared" si="13"/>
        <v>0.9</v>
      </c>
      <c r="DW6" s="52">
        <f t="shared" si="13"/>
        <v>19.899999999999999</v>
      </c>
      <c r="DX6" s="52">
        <f t="shared" si="13"/>
        <v>83.2</v>
      </c>
      <c r="DY6" s="52">
        <f t="shared" si="13"/>
        <v>84.6</v>
      </c>
      <c r="DZ6" s="52">
        <f t="shared" si="13"/>
        <v>67.8</v>
      </c>
      <c r="EA6" s="52">
        <f t="shared" si="13"/>
        <v>61.8</v>
      </c>
      <c r="EB6" s="52">
        <f t="shared" si="13"/>
        <v>56.5</v>
      </c>
      <c r="EC6" s="52" t="str">
        <f>IF(EC8="-","【-】","【"&amp;SUBSTITUTE(TEXT(EC8,"#,##0.0"),"-","△")&amp;"】")</f>
        <v>【54.3】</v>
      </c>
      <c r="ED6" s="52">
        <f>IF(ED8="-",NA(),ED8)</f>
        <v>48.9</v>
      </c>
      <c r="EE6" s="52">
        <f t="shared" ref="EE6:EM6" si="14">IF(EE8="-",NA(),EE8)</f>
        <v>49.7</v>
      </c>
      <c r="EF6" s="52">
        <f t="shared" si="14"/>
        <v>49.9</v>
      </c>
      <c r="EG6" s="52">
        <f t="shared" si="14"/>
        <v>52.8</v>
      </c>
      <c r="EH6" s="52">
        <f t="shared" si="14"/>
        <v>79.099999999999994</v>
      </c>
      <c r="EI6" s="52">
        <f t="shared" si="14"/>
        <v>54.3</v>
      </c>
      <c r="EJ6" s="52">
        <f t="shared" si="14"/>
        <v>54.9</v>
      </c>
      <c r="EK6" s="52">
        <f t="shared" si="14"/>
        <v>56.1</v>
      </c>
      <c r="EL6" s="52">
        <f t="shared" si="14"/>
        <v>57.5</v>
      </c>
      <c r="EM6" s="52">
        <f t="shared" si="14"/>
        <v>59.3</v>
      </c>
      <c r="EN6" s="52" t="str">
        <f>IF(EN8="-","【-】","【"&amp;SUBSTITUTE(TEXT(EN8,"#,##0.0"),"-","△")&amp;"】")</f>
        <v>【58.0】</v>
      </c>
      <c r="EO6" s="52">
        <f>IF(EO8="-",NA(),EO8)</f>
        <v>52.6</v>
      </c>
      <c r="EP6" s="52">
        <f t="shared" ref="EP6:EX6" si="15">IF(EP8="-",NA(),EP8)</f>
        <v>53.1</v>
      </c>
      <c r="EQ6" s="52">
        <f t="shared" si="15"/>
        <v>50.2</v>
      </c>
      <c r="ER6" s="52">
        <f t="shared" si="15"/>
        <v>60.2</v>
      </c>
      <c r="ES6" s="52">
        <f t="shared" si="15"/>
        <v>66.7</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22910770</v>
      </c>
      <c r="FA6" s="53">
        <f t="shared" ref="FA6:FI6" si="16">IF(FA8="-",NA(),FA8)</f>
        <v>25374173</v>
      </c>
      <c r="FB6" s="53">
        <f t="shared" si="16"/>
        <v>27199147</v>
      </c>
      <c r="FC6" s="53">
        <f t="shared" si="16"/>
        <v>30041073</v>
      </c>
      <c r="FD6" s="53">
        <f t="shared" si="16"/>
        <v>31614280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162</v>
      </c>
      <c r="B7" s="50">
        <f t="shared" ref="B7:AH7" si="17">B8</f>
        <v>2024</v>
      </c>
      <c r="C7" s="50">
        <f t="shared" si="17"/>
        <v>297500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30</v>
      </c>
      <c r="R7" s="50" t="str">
        <f t="shared" si="17"/>
        <v>対象</v>
      </c>
      <c r="S7" s="50" t="str">
        <f t="shared" si="17"/>
        <v>透 I 訓</v>
      </c>
      <c r="T7" s="50" t="str">
        <f t="shared" si="17"/>
        <v>救 臨 地 輪</v>
      </c>
      <c r="U7" s="51" t="str">
        <f>U8</f>
        <v>-</v>
      </c>
      <c r="V7" s="51">
        <f>V8</f>
        <v>20718</v>
      </c>
      <c r="W7" s="50" t="str">
        <f>W8</f>
        <v>非該当</v>
      </c>
      <c r="X7" s="50" t="str">
        <f t="shared" si="17"/>
        <v>非該当</v>
      </c>
      <c r="Y7" s="50" t="str">
        <f t="shared" si="17"/>
        <v>７：１</v>
      </c>
      <c r="Z7" s="51">
        <f t="shared" si="17"/>
        <v>300</v>
      </c>
      <c r="AA7" s="51" t="str">
        <f t="shared" si="17"/>
        <v>-</v>
      </c>
      <c r="AB7" s="51" t="str">
        <f t="shared" si="17"/>
        <v>-</v>
      </c>
      <c r="AC7" s="51" t="str">
        <f t="shared" si="17"/>
        <v>-</v>
      </c>
      <c r="AD7" s="51" t="str">
        <f t="shared" si="17"/>
        <v>-</v>
      </c>
      <c r="AE7" s="51">
        <f t="shared" si="17"/>
        <v>300</v>
      </c>
      <c r="AF7" s="51">
        <f t="shared" si="17"/>
        <v>300</v>
      </c>
      <c r="AG7" s="51" t="str">
        <f t="shared" si="17"/>
        <v>-</v>
      </c>
      <c r="AH7" s="51">
        <f t="shared" si="17"/>
        <v>300</v>
      </c>
      <c r="AI7" s="52">
        <f>AI8</f>
        <v>115</v>
      </c>
      <c r="AJ7" s="52">
        <f t="shared" ref="AJ7:AR7" si="18">AJ8</f>
        <v>122.6</v>
      </c>
      <c r="AK7" s="52">
        <f t="shared" si="18"/>
        <v>109.5</v>
      </c>
      <c r="AL7" s="52">
        <f t="shared" si="18"/>
        <v>87.6</v>
      </c>
      <c r="AM7" s="52">
        <f t="shared" si="18"/>
        <v>90.1</v>
      </c>
      <c r="AN7" s="52">
        <f t="shared" si="18"/>
        <v>102.4</v>
      </c>
      <c r="AO7" s="52">
        <f t="shared" si="18"/>
        <v>107.2</v>
      </c>
      <c r="AP7" s="52">
        <f t="shared" si="18"/>
        <v>104.8</v>
      </c>
      <c r="AQ7" s="52">
        <f t="shared" si="18"/>
        <v>95.8</v>
      </c>
      <c r="AR7" s="52">
        <f t="shared" si="18"/>
        <v>92.8</v>
      </c>
      <c r="AS7" s="52"/>
      <c r="AT7" s="52">
        <f>AT8</f>
        <v>80</v>
      </c>
      <c r="AU7" s="52">
        <f t="shared" ref="AU7:BC7" si="19">AU8</f>
        <v>80.2</v>
      </c>
      <c r="AV7" s="52">
        <f t="shared" si="19"/>
        <v>77.3</v>
      </c>
      <c r="AW7" s="52">
        <f t="shared" si="19"/>
        <v>80.5</v>
      </c>
      <c r="AX7" s="52">
        <f t="shared" si="19"/>
        <v>87.6</v>
      </c>
      <c r="AY7" s="52">
        <f t="shared" si="19"/>
        <v>84.1</v>
      </c>
      <c r="AZ7" s="52">
        <f t="shared" si="19"/>
        <v>86.3</v>
      </c>
      <c r="BA7" s="52">
        <f t="shared" si="19"/>
        <v>86.6</v>
      </c>
      <c r="BB7" s="52">
        <f t="shared" si="19"/>
        <v>86.2</v>
      </c>
      <c r="BC7" s="52">
        <f t="shared" si="19"/>
        <v>85.2</v>
      </c>
      <c r="BD7" s="52"/>
      <c r="BE7" s="52">
        <f>BE8</f>
        <v>78.3</v>
      </c>
      <c r="BF7" s="52">
        <f t="shared" ref="BF7:BN7" si="20">BF8</f>
        <v>78.599999999999994</v>
      </c>
      <c r="BG7" s="52">
        <f t="shared" si="20"/>
        <v>75.8</v>
      </c>
      <c r="BH7" s="52">
        <f t="shared" si="20"/>
        <v>79.099999999999994</v>
      </c>
      <c r="BI7" s="52">
        <f t="shared" si="20"/>
        <v>86.1</v>
      </c>
      <c r="BJ7" s="52">
        <f t="shared" si="20"/>
        <v>81.400000000000006</v>
      </c>
      <c r="BK7" s="52">
        <f t="shared" si="20"/>
        <v>83.7</v>
      </c>
      <c r="BL7" s="52">
        <f t="shared" si="20"/>
        <v>84</v>
      </c>
      <c r="BM7" s="52">
        <f t="shared" si="20"/>
        <v>83.4</v>
      </c>
      <c r="BN7" s="52">
        <f t="shared" si="20"/>
        <v>82.4</v>
      </c>
      <c r="BO7" s="52"/>
      <c r="BP7" s="52">
        <f>BP8</f>
        <v>65.900000000000006</v>
      </c>
      <c r="BQ7" s="52">
        <f t="shared" ref="BQ7:BY7" si="21">BQ8</f>
        <v>57.6</v>
      </c>
      <c r="BR7" s="52">
        <f t="shared" si="21"/>
        <v>61.4</v>
      </c>
      <c r="BS7" s="52">
        <f t="shared" si="21"/>
        <v>72.2</v>
      </c>
      <c r="BT7" s="52">
        <f t="shared" si="21"/>
        <v>83.7</v>
      </c>
      <c r="BU7" s="52">
        <f t="shared" si="21"/>
        <v>66.5</v>
      </c>
      <c r="BV7" s="52">
        <f t="shared" si="21"/>
        <v>66.8</v>
      </c>
      <c r="BW7" s="52">
        <f t="shared" si="21"/>
        <v>66.599999999999994</v>
      </c>
      <c r="BX7" s="52">
        <f t="shared" si="21"/>
        <v>68</v>
      </c>
      <c r="BY7" s="52">
        <f t="shared" si="21"/>
        <v>70</v>
      </c>
      <c r="BZ7" s="52"/>
      <c r="CA7" s="53">
        <f>CA8</f>
        <v>71921</v>
      </c>
      <c r="CB7" s="53">
        <f t="shared" ref="CB7:CJ7" si="22">CB8</f>
        <v>81852</v>
      </c>
      <c r="CC7" s="53">
        <f t="shared" si="22"/>
        <v>81068</v>
      </c>
      <c r="CD7" s="53">
        <f t="shared" si="22"/>
        <v>76435</v>
      </c>
      <c r="CE7" s="53">
        <f t="shared" si="22"/>
        <v>75067</v>
      </c>
      <c r="CF7" s="53">
        <f t="shared" si="22"/>
        <v>57368</v>
      </c>
      <c r="CG7" s="53">
        <f t="shared" si="22"/>
        <v>59838</v>
      </c>
      <c r="CH7" s="53">
        <f t="shared" si="22"/>
        <v>62697</v>
      </c>
      <c r="CI7" s="53">
        <f t="shared" si="22"/>
        <v>62059</v>
      </c>
      <c r="CJ7" s="53">
        <f t="shared" si="22"/>
        <v>63076</v>
      </c>
      <c r="CK7" s="52"/>
      <c r="CL7" s="53">
        <f>CL8</f>
        <v>11837</v>
      </c>
      <c r="CM7" s="53">
        <f t="shared" ref="CM7:CU7" si="23">CM8</f>
        <v>11718</v>
      </c>
      <c r="CN7" s="53">
        <f t="shared" si="23"/>
        <v>12586</v>
      </c>
      <c r="CO7" s="53">
        <f t="shared" si="23"/>
        <v>14697</v>
      </c>
      <c r="CP7" s="53">
        <f t="shared" si="23"/>
        <v>15694</v>
      </c>
      <c r="CQ7" s="53">
        <f t="shared" si="23"/>
        <v>15986</v>
      </c>
      <c r="CR7" s="53">
        <f t="shared" si="23"/>
        <v>16421</v>
      </c>
      <c r="CS7" s="53">
        <f t="shared" si="23"/>
        <v>17279</v>
      </c>
      <c r="CT7" s="53">
        <f t="shared" si="23"/>
        <v>17851</v>
      </c>
      <c r="CU7" s="53">
        <f t="shared" si="23"/>
        <v>18102</v>
      </c>
      <c r="CV7" s="52"/>
      <c r="CW7" s="52">
        <f>CW8</f>
        <v>46.5</v>
      </c>
      <c r="CX7" s="52">
        <f t="shared" ref="CX7:DF7" si="24">CX8</f>
        <v>43.6</v>
      </c>
      <c r="CY7" s="52">
        <f t="shared" si="24"/>
        <v>47.2</v>
      </c>
      <c r="CZ7" s="52">
        <f t="shared" si="24"/>
        <v>59.3</v>
      </c>
      <c r="DA7" s="52">
        <f t="shared" si="24"/>
        <v>58.2</v>
      </c>
      <c r="DB7" s="52">
        <f t="shared" si="24"/>
        <v>60.8</v>
      </c>
      <c r="DC7" s="52">
        <f t="shared" si="24"/>
        <v>57.4</v>
      </c>
      <c r="DD7" s="52">
        <f t="shared" si="24"/>
        <v>55.7</v>
      </c>
      <c r="DE7" s="52">
        <f t="shared" si="24"/>
        <v>57.2</v>
      </c>
      <c r="DF7" s="52">
        <f t="shared" si="24"/>
        <v>58.7</v>
      </c>
      <c r="DG7" s="52"/>
      <c r="DH7" s="52">
        <f>DH8</f>
        <v>17.399999999999999</v>
      </c>
      <c r="DI7" s="52">
        <f t="shared" ref="DI7:DQ7" si="25">DI8</f>
        <v>15.9</v>
      </c>
      <c r="DJ7" s="52">
        <f t="shared" si="25"/>
        <v>18.399999999999999</v>
      </c>
      <c r="DK7" s="52">
        <f t="shared" si="25"/>
        <v>23.9</v>
      </c>
      <c r="DL7" s="52">
        <f t="shared" si="25"/>
        <v>24.2</v>
      </c>
      <c r="DM7" s="52">
        <f t="shared" si="25"/>
        <v>24.1</v>
      </c>
      <c r="DN7" s="52">
        <f t="shared" si="25"/>
        <v>23.9</v>
      </c>
      <c r="DO7" s="52">
        <f t="shared" si="25"/>
        <v>24.4</v>
      </c>
      <c r="DP7" s="52">
        <f t="shared" si="25"/>
        <v>25.7</v>
      </c>
      <c r="DQ7" s="52">
        <f t="shared" si="25"/>
        <v>25.9</v>
      </c>
      <c r="DR7" s="52"/>
      <c r="DS7" s="52">
        <f>DS8</f>
        <v>31</v>
      </c>
      <c r="DT7" s="52">
        <f t="shared" ref="DT7:EB7" si="26">DT8</f>
        <v>9.6999999999999993</v>
      </c>
      <c r="DU7" s="52">
        <f t="shared" si="26"/>
        <v>0.5</v>
      </c>
      <c r="DV7" s="52">
        <f t="shared" si="26"/>
        <v>0.9</v>
      </c>
      <c r="DW7" s="52">
        <f t="shared" si="26"/>
        <v>19.899999999999999</v>
      </c>
      <c r="DX7" s="52">
        <f t="shared" si="26"/>
        <v>83.2</v>
      </c>
      <c r="DY7" s="52">
        <f t="shared" si="26"/>
        <v>84.6</v>
      </c>
      <c r="DZ7" s="52">
        <f t="shared" si="26"/>
        <v>67.8</v>
      </c>
      <c r="EA7" s="52">
        <f t="shared" si="26"/>
        <v>61.8</v>
      </c>
      <c r="EB7" s="52">
        <f t="shared" si="26"/>
        <v>56.5</v>
      </c>
      <c r="EC7" s="52"/>
      <c r="ED7" s="52">
        <f>ED8</f>
        <v>48.9</v>
      </c>
      <c r="EE7" s="52">
        <f t="shared" ref="EE7:EM7" si="27">EE8</f>
        <v>49.7</v>
      </c>
      <c r="EF7" s="52">
        <f t="shared" si="27"/>
        <v>49.9</v>
      </c>
      <c r="EG7" s="52">
        <f t="shared" si="27"/>
        <v>52.8</v>
      </c>
      <c r="EH7" s="52">
        <f t="shared" si="27"/>
        <v>79.099999999999994</v>
      </c>
      <c r="EI7" s="52">
        <f t="shared" si="27"/>
        <v>54.3</v>
      </c>
      <c r="EJ7" s="52">
        <f t="shared" si="27"/>
        <v>54.9</v>
      </c>
      <c r="EK7" s="52">
        <f t="shared" si="27"/>
        <v>56.1</v>
      </c>
      <c r="EL7" s="52">
        <f t="shared" si="27"/>
        <v>57.5</v>
      </c>
      <c r="EM7" s="52">
        <f t="shared" si="27"/>
        <v>59.3</v>
      </c>
      <c r="EN7" s="52"/>
      <c r="EO7" s="52">
        <f>EO8</f>
        <v>52.6</v>
      </c>
      <c r="EP7" s="52">
        <f t="shared" ref="EP7:EX7" si="28">EP8</f>
        <v>53.1</v>
      </c>
      <c r="EQ7" s="52">
        <f t="shared" si="28"/>
        <v>50.2</v>
      </c>
      <c r="ER7" s="52">
        <f t="shared" si="28"/>
        <v>60.2</v>
      </c>
      <c r="ES7" s="52">
        <f t="shared" si="28"/>
        <v>66.7</v>
      </c>
      <c r="ET7" s="52">
        <f t="shared" si="28"/>
        <v>69.900000000000006</v>
      </c>
      <c r="EU7" s="52">
        <f t="shared" si="28"/>
        <v>68.8</v>
      </c>
      <c r="EV7" s="52">
        <f t="shared" si="28"/>
        <v>69.7</v>
      </c>
      <c r="EW7" s="52">
        <f t="shared" si="28"/>
        <v>70.400000000000006</v>
      </c>
      <c r="EX7" s="52">
        <f t="shared" si="28"/>
        <v>71.900000000000006</v>
      </c>
      <c r="EY7" s="52"/>
      <c r="EZ7" s="53">
        <f>EZ8</f>
        <v>22910770</v>
      </c>
      <c r="FA7" s="53">
        <f t="shared" ref="FA7:FI7" si="29">FA8</f>
        <v>25374173</v>
      </c>
      <c r="FB7" s="53">
        <f t="shared" si="29"/>
        <v>27199147</v>
      </c>
      <c r="FC7" s="53">
        <f t="shared" si="29"/>
        <v>30041073</v>
      </c>
      <c r="FD7" s="53">
        <f t="shared" si="29"/>
        <v>31614280</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297500</v>
      </c>
      <c r="D8" s="55">
        <v>46</v>
      </c>
      <c r="E8" s="55">
        <v>6</v>
      </c>
      <c r="F8" s="55">
        <v>0</v>
      </c>
      <c r="G8" s="55">
        <v>2</v>
      </c>
      <c r="H8" s="55" t="s">
        <v>163</v>
      </c>
      <c r="I8" s="55" t="s">
        <v>164</v>
      </c>
      <c r="J8" s="55" t="s">
        <v>165</v>
      </c>
      <c r="K8" s="55" t="s">
        <v>166</v>
      </c>
      <c r="L8" s="55" t="s">
        <v>167</v>
      </c>
      <c r="M8" s="55" t="s">
        <v>168</v>
      </c>
      <c r="N8" s="55" t="s">
        <v>169</v>
      </c>
      <c r="O8" s="55" t="s">
        <v>170</v>
      </c>
      <c r="P8" s="55" t="s">
        <v>171</v>
      </c>
      <c r="Q8" s="56">
        <v>30</v>
      </c>
      <c r="R8" s="55" t="s">
        <v>172</v>
      </c>
      <c r="S8" s="55" t="s">
        <v>173</v>
      </c>
      <c r="T8" s="55" t="s">
        <v>174</v>
      </c>
      <c r="U8" s="56" t="s">
        <v>40</v>
      </c>
      <c r="V8" s="56">
        <v>20718</v>
      </c>
      <c r="W8" s="55" t="s">
        <v>175</v>
      </c>
      <c r="X8" s="55" t="s">
        <v>175</v>
      </c>
      <c r="Y8" s="57" t="s">
        <v>176</v>
      </c>
      <c r="Z8" s="56">
        <v>300</v>
      </c>
      <c r="AA8" s="56" t="s">
        <v>40</v>
      </c>
      <c r="AB8" s="56" t="s">
        <v>40</v>
      </c>
      <c r="AC8" s="56" t="s">
        <v>40</v>
      </c>
      <c r="AD8" s="56" t="s">
        <v>40</v>
      </c>
      <c r="AE8" s="56">
        <v>300</v>
      </c>
      <c r="AF8" s="56">
        <v>300</v>
      </c>
      <c r="AG8" s="56" t="s">
        <v>40</v>
      </c>
      <c r="AH8" s="56">
        <v>300</v>
      </c>
      <c r="AI8" s="58">
        <v>115</v>
      </c>
      <c r="AJ8" s="58">
        <v>122.6</v>
      </c>
      <c r="AK8" s="58">
        <v>109.5</v>
      </c>
      <c r="AL8" s="58">
        <v>87.6</v>
      </c>
      <c r="AM8" s="58">
        <v>90.1</v>
      </c>
      <c r="AN8" s="58">
        <v>102.4</v>
      </c>
      <c r="AO8" s="58">
        <v>107.2</v>
      </c>
      <c r="AP8" s="58">
        <v>104.8</v>
      </c>
      <c r="AQ8" s="58">
        <v>95.8</v>
      </c>
      <c r="AR8" s="58">
        <v>92.8</v>
      </c>
      <c r="AS8" s="58">
        <v>93.7</v>
      </c>
      <c r="AT8" s="58">
        <v>80</v>
      </c>
      <c r="AU8" s="58">
        <v>80.2</v>
      </c>
      <c r="AV8" s="58">
        <v>77.3</v>
      </c>
      <c r="AW8" s="58">
        <v>80.5</v>
      </c>
      <c r="AX8" s="58">
        <v>87.6</v>
      </c>
      <c r="AY8" s="58">
        <v>84.1</v>
      </c>
      <c r="AZ8" s="58">
        <v>86.3</v>
      </c>
      <c r="BA8" s="58">
        <v>86.6</v>
      </c>
      <c r="BB8" s="58">
        <v>86.2</v>
      </c>
      <c r="BC8" s="58">
        <v>85.2</v>
      </c>
      <c r="BD8" s="58">
        <v>85.2</v>
      </c>
      <c r="BE8" s="59">
        <v>78.3</v>
      </c>
      <c r="BF8" s="59">
        <v>78.599999999999994</v>
      </c>
      <c r="BG8" s="59">
        <v>75.8</v>
      </c>
      <c r="BH8" s="59">
        <v>79.099999999999994</v>
      </c>
      <c r="BI8" s="59">
        <v>86.1</v>
      </c>
      <c r="BJ8" s="59">
        <v>81.400000000000006</v>
      </c>
      <c r="BK8" s="59">
        <v>83.7</v>
      </c>
      <c r="BL8" s="59">
        <v>84</v>
      </c>
      <c r="BM8" s="59">
        <v>83.4</v>
      </c>
      <c r="BN8" s="59">
        <v>82.4</v>
      </c>
      <c r="BO8" s="59">
        <v>82.6</v>
      </c>
      <c r="BP8" s="58">
        <v>65.900000000000006</v>
      </c>
      <c r="BQ8" s="58">
        <v>57.6</v>
      </c>
      <c r="BR8" s="58">
        <v>61.4</v>
      </c>
      <c r="BS8" s="58">
        <v>72.2</v>
      </c>
      <c r="BT8" s="58">
        <v>83.7</v>
      </c>
      <c r="BU8" s="58">
        <v>66.5</v>
      </c>
      <c r="BV8" s="58">
        <v>66.8</v>
      </c>
      <c r="BW8" s="58">
        <v>66.599999999999994</v>
      </c>
      <c r="BX8" s="58">
        <v>68</v>
      </c>
      <c r="BY8" s="58">
        <v>70</v>
      </c>
      <c r="BZ8" s="58">
        <v>70.7</v>
      </c>
      <c r="CA8" s="59">
        <v>71921</v>
      </c>
      <c r="CB8" s="59">
        <v>81852</v>
      </c>
      <c r="CC8" s="59">
        <v>81068</v>
      </c>
      <c r="CD8" s="59">
        <v>76435</v>
      </c>
      <c r="CE8" s="59">
        <v>75067</v>
      </c>
      <c r="CF8" s="59">
        <v>57368</v>
      </c>
      <c r="CG8" s="59">
        <v>59838</v>
      </c>
      <c r="CH8" s="59">
        <v>62697</v>
      </c>
      <c r="CI8" s="59">
        <v>62059</v>
      </c>
      <c r="CJ8" s="59">
        <v>63076</v>
      </c>
      <c r="CK8" s="58">
        <v>63608</v>
      </c>
      <c r="CL8" s="59">
        <v>11837</v>
      </c>
      <c r="CM8" s="59">
        <v>11718</v>
      </c>
      <c r="CN8" s="59">
        <v>12586</v>
      </c>
      <c r="CO8" s="59">
        <v>14697</v>
      </c>
      <c r="CP8" s="59">
        <v>15694</v>
      </c>
      <c r="CQ8" s="59">
        <v>15986</v>
      </c>
      <c r="CR8" s="59">
        <v>16421</v>
      </c>
      <c r="CS8" s="59">
        <v>17279</v>
      </c>
      <c r="CT8" s="59">
        <v>17851</v>
      </c>
      <c r="CU8" s="59">
        <v>18102</v>
      </c>
      <c r="CV8" s="58">
        <v>18510</v>
      </c>
      <c r="CW8" s="59">
        <v>46.5</v>
      </c>
      <c r="CX8" s="59">
        <v>43.6</v>
      </c>
      <c r="CY8" s="59">
        <v>47.2</v>
      </c>
      <c r="CZ8" s="59">
        <v>59.3</v>
      </c>
      <c r="DA8" s="59">
        <v>58.2</v>
      </c>
      <c r="DB8" s="59">
        <v>60.8</v>
      </c>
      <c r="DC8" s="59">
        <v>57.4</v>
      </c>
      <c r="DD8" s="59">
        <v>55.7</v>
      </c>
      <c r="DE8" s="59">
        <v>57.2</v>
      </c>
      <c r="DF8" s="59">
        <v>58.7</v>
      </c>
      <c r="DG8" s="59">
        <v>57.7</v>
      </c>
      <c r="DH8" s="59">
        <v>17.399999999999999</v>
      </c>
      <c r="DI8" s="59">
        <v>15.9</v>
      </c>
      <c r="DJ8" s="59">
        <v>18.399999999999999</v>
      </c>
      <c r="DK8" s="59">
        <v>23.9</v>
      </c>
      <c r="DL8" s="59">
        <v>24.2</v>
      </c>
      <c r="DM8" s="59">
        <v>24.1</v>
      </c>
      <c r="DN8" s="59">
        <v>23.9</v>
      </c>
      <c r="DO8" s="59">
        <v>24.4</v>
      </c>
      <c r="DP8" s="59">
        <v>25.7</v>
      </c>
      <c r="DQ8" s="59">
        <v>25.9</v>
      </c>
      <c r="DR8" s="59">
        <v>26.7</v>
      </c>
      <c r="DS8" s="59">
        <v>31</v>
      </c>
      <c r="DT8" s="59">
        <v>9.6999999999999993</v>
      </c>
      <c r="DU8" s="59">
        <v>0.5</v>
      </c>
      <c r="DV8" s="59">
        <v>0.9</v>
      </c>
      <c r="DW8" s="59">
        <v>19.899999999999999</v>
      </c>
      <c r="DX8" s="59">
        <v>83.2</v>
      </c>
      <c r="DY8" s="59">
        <v>84.6</v>
      </c>
      <c r="DZ8" s="59">
        <v>67.8</v>
      </c>
      <c r="EA8" s="59">
        <v>61.8</v>
      </c>
      <c r="EB8" s="59">
        <v>56.5</v>
      </c>
      <c r="EC8" s="59">
        <v>54.3</v>
      </c>
      <c r="ED8" s="58">
        <v>48.9</v>
      </c>
      <c r="EE8" s="58">
        <v>49.7</v>
      </c>
      <c r="EF8" s="58">
        <v>49.9</v>
      </c>
      <c r="EG8" s="58">
        <v>52.8</v>
      </c>
      <c r="EH8" s="58">
        <v>79.099999999999994</v>
      </c>
      <c r="EI8" s="58">
        <v>54.3</v>
      </c>
      <c r="EJ8" s="58">
        <v>54.9</v>
      </c>
      <c r="EK8" s="58">
        <v>56.1</v>
      </c>
      <c r="EL8" s="58">
        <v>57.5</v>
      </c>
      <c r="EM8" s="58">
        <v>59.3</v>
      </c>
      <c r="EN8" s="58">
        <v>58</v>
      </c>
      <c r="EO8" s="58">
        <v>52.6</v>
      </c>
      <c r="EP8" s="58">
        <v>53.1</v>
      </c>
      <c r="EQ8" s="58">
        <v>50.2</v>
      </c>
      <c r="ER8" s="58">
        <v>60.2</v>
      </c>
      <c r="ES8" s="58">
        <v>66.7</v>
      </c>
      <c r="ET8" s="58">
        <v>69.900000000000006</v>
      </c>
      <c r="EU8" s="58">
        <v>68.8</v>
      </c>
      <c r="EV8" s="58">
        <v>69.7</v>
      </c>
      <c r="EW8" s="58">
        <v>70.400000000000006</v>
      </c>
      <c r="EX8" s="58">
        <v>71.900000000000006</v>
      </c>
      <c r="EY8" s="58">
        <v>70.8</v>
      </c>
      <c r="EZ8" s="59">
        <v>22910770</v>
      </c>
      <c r="FA8" s="59">
        <v>25374173</v>
      </c>
      <c r="FB8" s="59">
        <v>27199147</v>
      </c>
      <c r="FC8" s="59">
        <v>30041073</v>
      </c>
      <c r="FD8" s="59">
        <v>31614280</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3E1929A-83F3-4C7E-BA3B-6B6E89904CB8}"/>
</file>

<file path=customXml/itemProps2.xml><?xml version="1.0" encoding="utf-8"?>
<ds:datastoreItem xmlns:ds="http://schemas.openxmlformats.org/officeDocument/2006/customXml" ds:itemID="{8FCF4B71-7D0C-4897-AA3D-9920CC606A0B}"/>
</file>

<file path=customXml/itemProps3.xml><?xml version="1.0" encoding="utf-8"?>
<ds:datastoreItem xmlns:ds="http://schemas.openxmlformats.org/officeDocument/2006/customXml" ds:itemID="{C0DD9E69-A432-404B-A38E-9940A66BE9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2026-01-21T07:54:37Z</cp:lastPrinted>
  <dcterms:created xsi:type="dcterms:W3CDTF">2025-12-15T04:59:22Z</dcterms:created>
  <dcterms:modified xsi:type="dcterms:W3CDTF">2026-02-05T05:32:04Z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