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Y:\公営企業会計担当者\40_決算統計\R06公営企業決算統計\20260128〆_公営企業に係る経営比較分析表（R6決算）の分析について（依頼）\"/>
    </mc:Choice>
  </mc:AlternateContent>
  <xr:revisionPtr revIDLastSave="0" documentId="13_ncr:1_{D54F8B88-5BFD-438E-BD97-27C695EF325D}" xr6:coauthVersionLast="47" xr6:coauthVersionMax="47" xr10:uidLastSave="{00000000-0000-0000-0000-000000000000}"/>
  <workbookProtection workbookAlgorithmName="SHA-512" workbookHashValue="Opyv5nXceEJ+A75ZIH05i0S6tiH1W3Z8uHESkCh1zi6DcBHqvUXC+jfeWYSj5c8qbwMaSp34uCEMqXjWeVhjrQ==" workbookSaltValue="CPaTXyhB3+2G2NKTJZvhmw==" workbookSpinCount="100000" lockStructure="1"/>
  <bookViews>
    <workbookView xWindow="-120" yWindow="-120" windowWidth="29040" windowHeight="164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G85" i="4"/>
  <c r="E85" i="4"/>
  <c r="AD10" i="4"/>
  <c r="I10" i="4"/>
  <c r="B10" i="4"/>
  <c r="AL8" i="4"/>
  <c r="P8"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<sst xmlns="http://schemas.openxmlformats.org/spreadsheetml/2006/main" count="231" uniqueCount="118">
  <si>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</si>
  <si>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</si>
  <si>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</si>
  <si>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</si>
  <si>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</si>
  <si>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</si>
  <si>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</si>
  <si>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</si>
  <si>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</si>
  <si>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</si>
  <si>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</si>
  <si>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</si>
  <si>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</si>
  <si>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</si>
  <si>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</si>
  <si>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</si>
  <si>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</si>
  <si>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</si>
  <si>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</si>
  <si>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</si>
  <si>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</si>
  <si>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</si>
  <si>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</si>
  <si>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</si>
  <si>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</si>
  <si>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</si>
  <si>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</si>
  <si>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</si>
  <si>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</si>
  <si>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</si>
  <si>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</si>
  <si>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</si>
  <si>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</si>
  <si>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</si>
  <si>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</si>
  <si>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</si>
  <si>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</si>
  <si>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</si>
  <si>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</si>
  <si>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</si>
  <si>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</si>
  <si>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</si>
  <si>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</si>
  <si>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</si>
  <si>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</si>
  <si>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</si>
  <si>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</si>
  <si>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</si>
  <si>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</si>
  <si>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</si>
  <si>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</si>
  <si>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</si>
  <si>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</si>
  <si>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</si>
  <si>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</si>
  <si>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</si>
  <si>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</si>
  <si>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</si>
  <si>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</si>
  <si>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</si>
  <si>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</si>
  <si>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</si>
  <si>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</si>
  <si>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</si>
  <si>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</si>
  <si>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</si>
  <si>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</si>
  <si>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</si>
  <si>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</si>
  <si>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</si>
  <si>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</si>
  <si>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</si>
  <si>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</si>
  <si>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</si>
  <si>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</si>
  <si>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</si>
  <si>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</si>
  <si>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</si>
  <si>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</si>
  <si>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</si>
  <si>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</si>
  <si>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</si>
  <si>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</si>
  <si>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</si>
  <si>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</si>
  <si>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</si>
  <si>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</si>
  <si>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</si>
  <si>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</si>
  <si>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</si>
  <si>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</si>
  <si>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</si>
  <si>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</si>
  <si>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</si>
  <si>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</si>
  <si>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</si>
  <si>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t>
  </si>
  <si>
    <t>法適用</t>
  </si>
  <si>
    <t>下水道事業</t>
  </si>
  <si>
    <t>流域下水道</t>
  </si>
  <si>
    <t>E2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</si>
  <si>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</si>
  <si>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</si>
  <si>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</si>
  <si>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</si>
  <si>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</si>
  <si>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</si>
  <si>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</si>
  <si>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</si>
  <si>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</si>
  <si>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</si>
  <si>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</si>
  <si>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</si>
  <si>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</si>
  <si>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</si>
  <si>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他の流域事業と比べて比較的新しいため、老朽化が大きな問題とはなっていないが、ストックマネジメント計画による計画的改築・修繕に努める。</t>
  </si>
  <si>
    <t>①経常収支比率について、前年度は人件費及び資材価格等の上昇による費用の増加のため微減したが、今年度は例年並みに戻っている。今後も下水道への接続促進等により経営改善を図っていく。
③流動比率について、流動負債には建設改良費に充てられた企業債が含まれており、比率が低くなっている（償還の原資は一般会計からの繰入金であり、償還する年度に繰入れている）。
④企業債残高対事業規模比率について、供用開始が平成13年と平成20年で比較的経過年数が短く、当初の設備投資に係る企業債残高が多く比率が高くなっている。今後設備の更新を行っていく際には、収益や投資規模等の状況を考慮して行う。
⑥汚水処理原価について、処理場の供用開始から経過年数が短く水洗化率は全国平均より低いため、当該指標は全国平均と比較すると高くなる。下水道への接続促進等により汚水処理の効率化を図る。
⑦施設利用率について、前年度から微増している。
⑧水洗化率について、面整備に伴う新たな供用区域が増加しているためあまり向上していないが、今後も関連市町と共に向上に取り組んでいく。</t>
    <rPh sb="12" eb="15">
      <t>ゼンネンド</t>
    </rPh>
    <rPh sb="46" eb="49">
      <t>コンネンド</t>
    </rPh>
    <rPh sb="50" eb="52">
      <t>レイネン</t>
    </rPh>
    <rPh sb="52" eb="53">
      <t>ナ</t>
    </rPh>
    <rPh sb="55" eb="56">
      <t>モド</t>
    </rPh>
    <rPh sb="61" eb="63">
      <t>コンゴ</t>
    </rPh>
    <rPh sb="73" eb="74">
      <t>トウ</t>
    </rPh>
    <rPh sb="77" eb="79">
      <t>ケイエイ</t>
    </rPh>
    <rPh sb="79" eb="81">
      <t>カイゼン</t>
    </rPh>
    <rPh sb="397" eb="399">
      <t>ビゾウ</t>
    </rPh>
    <phoneticPr fontId="4"/>
  </si>
  <si>
    <t>本県の流域下水道事業は、処理場供用開始が平成13年及び平成20年で比較的新しいため、単純に全国平均や類似団体の平均値と比較することはできないが、全国平均値の指標を参考に、計画的な維持管理・運営及び経営改善に向けて取組んでいく。</t>
    <rPh sb="45" eb="47">
      <t>ゼンコク</t>
    </rPh>
    <rPh sb="47" eb="49">
      <t>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</si>
</sst>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F1-45B3-885D-897E12E3B8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0.46</c:v>
                </c:pt>
                <c:pt idx="1">
                  <c:v>0.5</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48F1-45B3-885D-897E12E3B8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58.09</c:v>
                </c:pt>
                <c:pt idx="1">
                  <c:v>57.53</c:v>
                </c:pt>
                <c:pt idx="2">
                  <c:v>57.34</c:v>
                </c:pt>
                <c:pt idx="3">
                  <c:v>59.76</c:v>
                </c:pt>
                <c:pt idx="4">
                  <c:v>62.35</c:v>
                </c:pt>
              </c:numCache>
            </c:numRef>
          </c:val>
          <c:extLst>
            <c:ext xmlns:c16="http://schemas.microsoft.com/office/drawing/2014/chart" uri="{C3380CC4-5D6E-409C-BE32-E72D297353CC}">
              <c16:uniqueId val="{00000000-D31A-414E-8B41-77C3AC89B9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58.18</c:v>
                </c:pt>
                <c:pt idx="1">
                  <c:v>65.62</c:v>
                </c:pt>
                <c:pt idx="2">
                  <c:v>65.52</c:v>
                </c:pt>
                <c:pt idx="3">
                  <c:v>70.849999999999994</c:v>
                </c:pt>
                <c:pt idx="4">
                  <c:v>70.31</c:v>
                </c:pt>
              </c:numCache>
            </c:numRef>
          </c:val>
          <c:smooth val="0"/>
          <c:extLst>
            <c:ext xmlns:c16="http://schemas.microsoft.com/office/drawing/2014/chart" uri="{C3380CC4-5D6E-409C-BE32-E72D297353CC}">
              <c16:uniqueId val="{00000001-D31A-414E-8B41-77C3AC89B9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74.489999999999995</c:v>
                </c:pt>
                <c:pt idx="1">
                  <c:v>74.92</c:v>
                </c:pt>
                <c:pt idx="2">
                  <c:v>75.25</c:v>
                </c:pt>
                <c:pt idx="3">
                  <c:v>74.739999999999995</c:v>
                </c:pt>
                <c:pt idx="4">
                  <c:v>74.19</c:v>
                </c:pt>
              </c:numCache>
            </c:numRef>
          </c:val>
          <c:extLst>
            <c:ext xmlns:c16="http://schemas.microsoft.com/office/drawing/2014/chart" uri="{C3380CC4-5D6E-409C-BE32-E72D297353CC}">
              <c16:uniqueId val="{00000000-4B47-4461-AA0E-E449805BA4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80.11</c:v>
                </c:pt>
                <c:pt idx="2">
                  <c:v>80.319999999999993</c:v>
                </c:pt>
                <c:pt idx="3">
                  <c:v>80.13</c:v>
                </c:pt>
                <c:pt idx="4">
                  <c:v>74.959999999999994</c:v>
                </c:pt>
              </c:numCache>
            </c:numRef>
          </c:val>
          <c:smooth val="0"/>
          <c:extLst>
            <c:ext xmlns:c16="http://schemas.microsoft.com/office/drawing/2014/chart" uri="{C3380CC4-5D6E-409C-BE32-E72D297353CC}">
              <c16:uniqueId val="{00000001-4B47-4461-AA0E-E449805BA4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101.97</c:v>
                </c:pt>
                <c:pt idx="1">
                  <c:v>100.59</c:v>
                </c:pt>
                <c:pt idx="2">
                  <c:v>100.07</c:v>
                </c:pt>
                <c:pt idx="3">
                  <c:v>98.91</c:v>
                </c:pt>
                <c:pt idx="4">
                  <c:v>100.04</c:v>
                </c:pt>
              </c:numCache>
            </c:numRef>
          </c:val>
          <c:extLst>
            <c:ext xmlns:c16="http://schemas.microsoft.com/office/drawing/2014/chart" uri="{C3380CC4-5D6E-409C-BE32-E72D297353CC}">
              <c16:uniqueId val="{00000000-6EEB-4F4B-9D58-0D4907CC62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104.92</c:v>
                </c:pt>
                <c:pt idx="1">
                  <c:v>105.23</c:v>
                </c:pt>
                <c:pt idx="2">
                  <c:v>106.47</c:v>
                </c:pt>
                <c:pt idx="3">
                  <c:v>104.7</c:v>
                </c:pt>
                <c:pt idx="4">
                  <c:v>104.36</c:v>
                </c:pt>
              </c:numCache>
            </c:numRef>
          </c:val>
          <c:smooth val="0"/>
          <c:extLst>
            <c:ext xmlns:c16="http://schemas.microsoft.com/office/drawing/2014/chart" uri="{C3380CC4-5D6E-409C-BE32-E72D297353CC}">
              <c16:uniqueId val="{00000001-6EEB-4F4B-9D58-0D4907CC62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7.62</c:v>
                </c:pt>
                <c:pt idx="1">
                  <c:v>11.2</c:v>
                </c:pt>
                <c:pt idx="2">
                  <c:v>14.56</c:v>
                </c:pt>
                <c:pt idx="3">
                  <c:v>17.600000000000001</c:v>
                </c:pt>
                <c:pt idx="4">
                  <c:v>20.63</c:v>
                </c:pt>
              </c:numCache>
            </c:numRef>
          </c:val>
          <c:extLst>
            <c:ext xmlns:c16="http://schemas.microsoft.com/office/drawing/2014/chart" uri="{C3380CC4-5D6E-409C-BE32-E72D297353CC}">
              <c16:uniqueId val="{00000000-A93B-4667-B790-AA27FE7E53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6.46</c:v>
                </c:pt>
                <c:pt idx="1">
                  <c:v>11.07</c:v>
                </c:pt>
                <c:pt idx="2">
                  <c:v>14.55</c:v>
                </c:pt>
                <c:pt idx="3">
                  <c:v>17.48</c:v>
                </c:pt>
                <c:pt idx="4">
                  <c:v>19.190000000000001</c:v>
                </c:pt>
              </c:numCache>
            </c:numRef>
          </c:val>
          <c:smooth val="0"/>
          <c:extLst>
            <c:ext xmlns:c16="http://schemas.microsoft.com/office/drawing/2014/chart" uri="{C3380CC4-5D6E-409C-BE32-E72D297353CC}">
              <c16:uniqueId val="{00000001-A93B-4667-B790-AA27FE7E53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AB-46BE-B492-AC50B81888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AB-46BE-B492-AC50B81888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6E-4ACF-9D0B-E8450068D6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0.28000000000000003</c:v>
                </c:pt>
              </c:numCache>
            </c:numRef>
          </c:val>
          <c:smooth val="0"/>
          <c:extLst>
            <c:ext xmlns:c16="http://schemas.microsoft.com/office/drawing/2014/chart" uri="{C3380CC4-5D6E-409C-BE32-E72D297353CC}">
              <c16:uniqueId val="{00000001-966E-4ACF-9D0B-E8450068D6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39.6</c:v>
                </c:pt>
                <c:pt idx="1">
                  <c:v>30.25</c:v>
                </c:pt>
                <c:pt idx="2">
                  <c:v>52.42</c:v>
                </c:pt>
                <c:pt idx="3">
                  <c:v>51.51</c:v>
                </c:pt>
                <c:pt idx="4">
                  <c:v>63.68</c:v>
                </c:pt>
              </c:numCache>
            </c:numRef>
          </c:val>
          <c:extLst>
            <c:ext xmlns:c16="http://schemas.microsoft.com/office/drawing/2014/chart" uri="{C3380CC4-5D6E-409C-BE32-E72D297353CC}">
              <c16:uniqueId val="{00000000-B4ED-40EA-A3A8-C91DCF00C3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68.36</c:v>
                </c:pt>
                <c:pt idx="1">
                  <c:v>76.84</c:v>
                </c:pt>
                <c:pt idx="2">
                  <c:v>93.68</c:v>
                </c:pt>
                <c:pt idx="3">
                  <c:v>101.6</c:v>
                </c:pt>
                <c:pt idx="4">
                  <c:v>84.9</c:v>
                </c:pt>
              </c:numCache>
            </c:numRef>
          </c:val>
          <c:smooth val="0"/>
          <c:extLst>
            <c:ext xmlns:c16="http://schemas.microsoft.com/office/drawing/2014/chart" uri="{C3380CC4-5D6E-409C-BE32-E72D297353CC}">
              <c16:uniqueId val="{00000001-B4ED-40EA-A3A8-C91DCF00C3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1211.99</c:v>
                </c:pt>
                <c:pt idx="1">
                  <c:v>1143.31</c:v>
                </c:pt>
                <c:pt idx="2">
                  <c:v>1110.76</c:v>
                </c:pt>
                <c:pt idx="3">
                  <c:v>1000.07</c:v>
                </c:pt>
                <c:pt idx="4">
                  <c:v>903.34</c:v>
                </c:pt>
              </c:numCache>
            </c:numRef>
          </c:val>
          <c:extLst>
            <c:ext xmlns:c16="http://schemas.microsoft.com/office/drawing/2014/chart" uri="{C3380CC4-5D6E-409C-BE32-E72D297353CC}">
              <c16:uniqueId val="{00000000-CA47-460F-AD21-B9C86D2CA7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542.23</c:v>
                </c:pt>
                <c:pt idx="1">
                  <c:v>806.96</c:v>
                </c:pt>
                <c:pt idx="2">
                  <c:v>772.15</c:v>
                </c:pt>
                <c:pt idx="3">
                  <c:v>676.37</c:v>
                </c:pt>
                <c:pt idx="4">
                  <c:v>503.46</c:v>
                </c:pt>
              </c:numCache>
            </c:numRef>
          </c:val>
          <c:smooth val="0"/>
          <c:extLst>
            <c:ext xmlns:c16="http://schemas.microsoft.com/office/drawing/2014/chart" uri="{C3380CC4-5D6E-409C-BE32-E72D297353CC}">
              <c16:uniqueId val="{00000001-CA47-460F-AD21-B9C86D2CA7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0D-4A41-8FC7-087B50C2F0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0D-4A41-8FC7-087B50C2F0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169.25</c:v>
                </c:pt>
                <c:pt idx="1">
                  <c:v>169.88</c:v>
                </c:pt>
                <c:pt idx="2">
                  <c:v>168.55</c:v>
                </c:pt>
                <c:pt idx="3">
                  <c:v>167.21</c:v>
                </c:pt>
                <c:pt idx="4">
                  <c:v>159.76</c:v>
                </c:pt>
              </c:numCache>
            </c:numRef>
          </c:val>
          <c:extLst>
            <c:ext xmlns:c16="http://schemas.microsoft.com/office/drawing/2014/chart" uri="{C3380CC4-5D6E-409C-BE32-E72D297353CC}">
              <c16:uniqueId val="{00000000-954F-4C96-A75B-4DB3181662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73.760000000000005</c:v>
                </c:pt>
                <c:pt idx="1">
                  <c:v>97.99</c:v>
                </c:pt>
                <c:pt idx="2">
                  <c:v>97.74</c:v>
                </c:pt>
                <c:pt idx="3">
                  <c:v>94.68</c:v>
                </c:pt>
                <c:pt idx="4">
                  <c:v>95.96</c:v>
                </c:pt>
              </c:numCache>
            </c:numRef>
          </c:val>
          <c:smooth val="0"/>
          <c:extLst>
            <c:ext xmlns:c16="http://schemas.microsoft.com/office/drawing/2014/chart" uri="{C3380CC4-5D6E-409C-BE32-E72D297353CC}">
              <c16:uniqueId val="{00000001-954F-4C96-A75B-4DB3181662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流域下水道</v>
      </c>
      <c r="Q8" s="39"/>
      <c r="R8" s="39"/>
      <c r="S8" s="39"/>
      <c r="T8" s="39"/>
      <c r="U8" s="39"/>
      <c r="V8" s="39"/>
      <c r="W8" s="39" t="str">
        <f>データ!L6</f>
        <v>E2</v>
      </c>
      <c r="X8" s="39"/>
      <c r="Y8" s="39"/>
      <c r="Z8" s="39"/>
      <c r="AA8" s="39"/>
      <c r="AB8" s="39"/>
      <c r="AC8" s="39"/>
      <c r="AD8" s="40" t="str">
        <f>データ!$M$6</f>
        <v>非設置</v>
      </c>
      <c r="AE8" s="40"/>
      <c r="AF8" s="40"/>
      <c r="AG8" s="40"/>
      <c r="AH8" s="40"/>
      <c r="AI8" s="40"/>
      <c r="AJ8" s="40"/>
      <c r="AK8" s="3"/>
      <c r="AL8" s="41">
        <f>データ!S6</f>
        <v>901193</v>
      </c>
      <c r="AM8" s="41"/>
      <c r="AN8" s="41"/>
      <c r="AO8" s="41"/>
      <c r="AP8" s="41"/>
      <c r="AQ8" s="41"/>
      <c r="AR8" s="41"/>
      <c r="AS8" s="41"/>
      <c r="AT8" s="34">
        <f>データ!T6</f>
        <v>4724.66</v>
      </c>
      <c r="AU8" s="34"/>
      <c r="AV8" s="34"/>
      <c r="AW8" s="34"/>
      <c r="AX8" s="34"/>
      <c r="AY8" s="34"/>
      <c r="AZ8" s="34"/>
      <c r="BA8" s="34"/>
      <c r="BB8" s="34">
        <f>データ!U6</f>
        <v>190.74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83.09</v>
      </c>
      <c r="J10" s="34"/>
      <c r="K10" s="34"/>
      <c r="L10" s="34"/>
      <c r="M10" s="34"/>
      <c r="N10" s="34"/>
      <c r="O10" s="34"/>
      <c r="P10" s="34">
        <f>データ!P6</f>
        <v>49.66</v>
      </c>
      <c r="Q10" s="34"/>
      <c r="R10" s="34"/>
      <c r="S10" s="34"/>
      <c r="T10" s="34"/>
      <c r="U10" s="34"/>
      <c r="V10" s="34"/>
      <c r="W10" s="34">
        <f>データ!Q6</f>
        <v>95.82</v>
      </c>
      <c r="X10" s="34"/>
      <c r="Y10" s="34"/>
      <c r="Z10" s="34"/>
      <c r="AA10" s="34"/>
      <c r="AB10" s="34"/>
      <c r="AC10" s="34"/>
      <c r="AD10" s="41">
        <f>データ!R6</f>
        <v>0</v>
      </c>
      <c r="AE10" s="41"/>
      <c r="AF10" s="41"/>
      <c r="AG10" s="41"/>
      <c r="AH10" s="41"/>
      <c r="AI10" s="41"/>
      <c r="AJ10" s="41"/>
      <c r="AK10" s="2"/>
      <c r="AL10" s="41">
        <f>データ!V6</f>
        <v>94278</v>
      </c>
      <c r="AM10" s="41"/>
      <c r="AN10" s="41"/>
      <c r="AO10" s="41"/>
      <c r="AP10" s="41"/>
      <c r="AQ10" s="41"/>
      <c r="AR10" s="41"/>
      <c r="AS10" s="41"/>
      <c r="AT10" s="34">
        <f>データ!W6</f>
        <v>24.78</v>
      </c>
      <c r="AU10" s="34"/>
      <c r="AV10" s="34"/>
      <c r="AW10" s="34"/>
      <c r="AX10" s="34"/>
      <c r="AY10" s="34"/>
      <c r="AZ10" s="34"/>
      <c r="BA10" s="34"/>
      <c r="BB10" s="34">
        <f>データ!X6</f>
        <v>3804.6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qpuSYzVsvUejBbCvwl5zsNN1bsICklJjbBNZqgPrKiiOENGFT0Tawni6ERKMZkqTln8l0sxghaGF0P2/VIXdJA==" saltValue="DgWq1eLo3jxvVfrszV9H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300004</v>
      </c>
      <c r="D6" s="19">
        <f t="shared" si="3"/>
        <v>46</v>
      </c>
      <c r="E6" s="19">
        <f t="shared" si="3"/>
        <v>17</v>
      </c>
      <c r="F6" s="19">
        <f t="shared" si="3"/>
        <v>3</v>
      </c>
      <c r="G6" s="19">
        <f t="shared" si="3"/>
        <v>0</v>
      </c>
      <c r="H6" s="19" t="str">
        <f t="shared" si="3"/>
        <v>和歌山県</v>
      </c>
      <c r="I6" s="19" t="str">
        <f t="shared" si="3"/>
        <v>法適用</v>
      </c>
      <c r="J6" s="19" t="str">
        <f t="shared" si="3"/>
        <v>下水道事業</v>
      </c>
      <c r="K6" s="19" t="str">
        <f t="shared" si="3"/>
        <v>流域下水道</v>
      </c>
      <c r="L6" s="19" t="str">
        <f t="shared" si="3"/>
        <v>E2</v>
      </c>
      <c r="M6" s="19" t="str">
        <f t="shared" si="3"/>
        <v>非設置</v>
      </c>
      <c r="N6" s="20" t="str">
        <f t="shared" si="3"/>
        <v>-</v>
      </c>
      <c r="O6" s="20">
        <f t="shared" si="3"/>
        <v>83.09</v>
      </c>
      <c r="P6" s="20">
        <f t="shared" si="3"/>
        <v>49.66</v>
      </c>
      <c r="Q6" s="20">
        <f t="shared" si="3"/>
        <v>95.82</v>
      </c>
      <c r="R6" s="20">
        <f t="shared" si="3"/>
        <v>0</v>
      </c>
      <c r="S6" s="20">
        <f t="shared" si="3"/>
        <v>901193</v>
      </c>
      <c r="T6" s="20">
        <f t="shared" si="3"/>
        <v>4724.66</v>
      </c>
      <c r="U6" s="20">
        <f t="shared" si="3"/>
        <v>190.74</v>
      </c>
      <c r="V6" s="20">
        <f t="shared" si="3"/>
        <v>94278</v>
      </c>
      <c r="W6" s="20">
        <f t="shared" si="3"/>
        <v>24.78</v>
      </c>
      <c r="X6" s="20">
        <f t="shared" si="3"/>
        <v>3804.6</v>
      </c>
      <c r="Y6" s="21">
        <f>IF(Y7="",NA(),Y7)</f>
        <v>101.97</v>
      </c>
      <c r="Z6" s="21">
        <f t="shared" ref="Z6:AH6" si="4">IF(Z7="",NA(),Z7)</f>
        <v>100.59</v>
      </c>
      <c r="AA6" s="21">
        <f t="shared" si="4"/>
        <v>100.07</v>
      </c>
      <c r="AB6" s="21">
        <f t="shared" si="4"/>
        <v>98.91</v>
      </c>
      <c r="AC6" s="21">
        <f t="shared" si="4"/>
        <v>100.04</v>
      </c>
      <c r="AD6" s="21">
        <f t="shared" si="4"/>
        <v>104.92</v>
      </c>
      <c r="AE6" s="21">
        <f t="shared" si="4"/>
        <v>105.23</v>
      </c>
      <c r="AF6" s="21">
        <f t="shared" si="4"/>
        <v>106.47</v>
      </c>
      <c r="AG6" s="21">
        <f t="shared" si="4"/>
        <v>104.7</v>
      </c>
      <c r="AH6" s="21">
        <f t="shared" si="4"/>
        <v>104.36</v>
      </c>
      <c r="AI6" s="20" t="str">
        <f>IF(AI7="","",IF(AI7="-","【-】","【"&amp;SUBSTITUTE(TEXT(AI7,"#,##0.00"),"-","△")&amp;"】"))</f>
        <v>【100.17】</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0.28000000000000003</v>
      </c>
      <c r="AT6" s="20" t="str">
        <f>IF(AT7="","",IF(AT7="-","【-】","【"&amp;SUBSTITUTE(TEXT(AT7,"#,##0.00"),"-","△")&amp;"】"))</f>
        <v>【11.17】</v>
      </c>
      <c r="AU6" s="21">
        <f>IF(AU7="",NA(),AU7)</f>
        <v>39.6</v>
      </c>
      <c r="AV6" s="21">
        <f t="shared" ref="AV6:BD6" si="6">IF(AV7="",NA(),AV7)</f>
        <v>30.25</v>
      </c>
      <c r="AW6" s="21">
        <f t="shared" si="6"/>
        <v>52.42</v>
      </c>
      <c r="AX6" s="21">
        <f t="shared" si="6"/>
        <v>51.51</v>
      </c>
      <c r="AY6" s="21">
        <f t="shared" si="6"/>
        <v>63.68</v>
      </c>
      <c r="AZ6" s="21">
        <f t="shared" si="6"/>
        <v>68.36</v>
      </c>
      <c r="BA6" s="21">
        <f t="shared" si="6"/>
        <v>76.84</v>
      </c>
      <c r="BB6" s="21">
        <f t="shared" si="6"/>
        <v>93.68</v>
      </c>
      <c r="BC6" s="21">
        <f t="shared" si="6"/>
        <v>101.6</v>
      </c>
      <c r="BD6" s="21">
        <f t="shared" si="6"/>
        <v>84.9</v>
      </c>
      <c r="BE6" s="20" t="str">
        <f>IF(BE7="","",IF(BE7="-","【-】","【"&amp;SUBSTITUTE(TEXT(BE7,"#,##0.00"),"-","△")&amp;"】"))</f>
        <v>【103.38】</v>
      </c>
      <c r="BF6" s="21">
        <f>IF(BF7="",NA(),BF7)</f>
        <v>1211.99</v>
      </c>
      <c r="BG6" s="21">
        <f t="shared" ref="BG6:BO6" si="7">IF(BG7="",NA(),BG7)</f>
        <v>1143.31</v>
      </c>
      <c r="BH6" s="21">
        <f t="shared" si="7"/>
        <v>1110.76</v>
      </c>
      <c r="BI6" s="21">
        <f t="shared" si="7"/>
        <v>1000.07</v>
      </c>
      <c r="BJ6" s="21">
        <f t="shared" si="7"/>
        <v>903.34</v>
      </c>
      <c r="BK6" s="21">
        <f t="shared" si="7"/>
        <v>542.23</v>
      </c>
      <c r="BL6" s="21">
        <f t="shared" si="7"/>
        <v>806.96</v>
      </c>
      <c r="BM6" s="21">
        <f t="shared" si="7"/>
        <v>772.15</v>
      </c>
      <c r="BN6" s="21">
        <f t="shared" si="7"/>
        <v>676.37</v>
      </c>
      <c r="BO6" s="21">
        <f t="shared" si="7"/>
        <v>503.46</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169.25</v>
      </c>
      <c r="CC6" s="21">
        <f t="shared" ref="CC6:CK6" si="9">IF(CC7="",NA(),CC7)</f>
        <v>169.88</v>
      </c>
      <c r="CD6" s="21">
        <f t="shared" si="9"/>
        <v>168.55</v>
      </c>
      <c r="CE6" s="21">
        <f t="shared" si="9"/>
        <v>167.21</v>
      </c>
      <c r="CF6" s="21">
        <f t="shared" si="9"/>
        <v>159.76</v>
      </c>
      <c r="CG6" s="21">
        <f t="shared" si="9"/>
        <v>73.760000000000005</v>
      </c>
      <c r="CH6" s="21">
        <f t="shared" si="9"/>
        <v>97.99</v>
      </c>
      <c r="CI6" s="21">
        <f t="shared" si="9"/>
        <v>97.74</v>
      </c>
      <c r="CJ6" s="21">
        <f t="shared" si="9"/>
        <v>94.68</v>
      </c>
      <c r="CK6" s="21">
        <f t="shared" si="9"/>
        <v>95.96</v>
      </c>
      <c r="CL6" s="20" t="str">
        <f>IF(CL7="","",IF(CL7="-","【-】","【"&amp;SUBSTITUTE(TEXT(CL7,"#,##0.00"),"-","△")&amp;"】"))</f>
        <v>【53.07】</v>
      </c>
      <c r="CM6" s="21">
        <f>IF(CM7="",NA(),CM7)</f>
        <v>58.09</v>
      </c>
      <c r="CN6" s="21">
        <f t="shared" ref="CN6:CV6" si="10">IF(CN7="",NA(),CN7)</f>
        <v>57.53</v>
      </c>
      <c r="CO6" s="21">
        <f t="shared" si="10"/>
        <v>57.34</v>
      </c>
      <c r="CP6" s="21">
        <f t="shared" si="10"/>
        <v>59.76</v>
      </c>
      <c r="CQ6" s="21">
        <f t="shared" si="10"/>
        <v>62.35</v>
      </c>
      <c r="CR6" s="21">
        <f t="shared" si="10"/>
        <v>58.18</v>
      </c>
      <c r="CS6" s="21">
        <f t="shared" si="10"/>
        <v>65.62</v>
      </c>
      <c r="CT6" s="21">
        <f t="shared" si="10"/>
        <v>65.52</v>
      </c>
      <c r="CU6" s="21">
        <f t="shared" si="10"/>
        <v>70.849999999999994</v>
      </c>
      <c r="CV6" s="21">
        <f t="shared" si="10"/>
        <v>70.31</v>
      </c>
      <c r="CW6" s="20" t="str">
        <f>IF(CW7="","",IF(CW7="-","【-】","【"&amp;SUBSTITUTE(TEXT(CW7,"#,##0.00"),"-","△")&amp;"】"))</f>
        <v>【68.61】</v>
      </c>
      <c r="CX6" s="21">
        <f>IF(CX7="",NA(),CX7)</f>
        <v>74.489999999999995</v>
      </c>
      <c r="CY6" s="21">
        <f t="shared" ref="CY6:DG6" si="11">IF(CY7="",NA(),CY7)</f>
        <v>74.92</v>
      </c>
      <c r="CZ6" s="21">
        <f t="shared" si="11"/>
        <v>75.25</v>
      </c>
      <c r="DA6" s="21">
        <f t="shared" si="11"/>
        <v>74.739999999999995</v>
      </c>
      <c r="DB6" s="21">
        <f t="shared" si="11"/>
        <v>74.19</v>
      </c>
      <c r="DC6" s="21">
        <f t="shared" si="11"/>
        <v>85.82</v>
      </c>
      <c r="DD6" s="21">
        <f t="shared" si="11"/>
        <v>80.11</v>
      </c>
      <c r="DE6" s="21">
        <f t="shared" si="11"/>
        <v>80.319999999999993</v>
      </c>
      <c r="DF6" s="21">
        <f t="shared" si="11"/>
        <v>80.13</v>
      </c>
      <c r="DG6" s="21">
        <f t="shared" si="11"/>
        <v>74.959999999999994</v>
      </c>
      <c r="DH6" s="20" t="str">
        <f>IF(DH7="","",IF(DH7="-","【-】","【"&amp;SUBSTITUTE(TEXT(DH7,"#,##0.00"),"-","△")&amp;"】"))</f>
        <v>【94.19】</v>
      </c>
      <c r="DI6" s="21">
        <f>IF(DI7="",NA(),DI7)</f>
        <v>7.62</v>
      </c>
      <c r="DJ6" s="21">
        <f t="shared" ref="DJ6:DR6" si="12">IF(DJ7="",NA(),DJ7)</f>
        <v>11.2</v>
      </c>
      <c r="DK6" s="21">
        <f t="shared" si="12"/>
        <v>14.56</v>
      </c>
      <c r="DL6" s="21">
        <f t="shared" si="12"/>
        <v>17.600000000000001</v>
      </c>
      <c r="DM6" s="21">
        <f t="shared" si="12"/>
        <v>20.63</v>
      </c>
      <c r="DN6" s="21">
        <f t="shared" si="12"/>
        <v>6.46</v>
      </c>
      <c r="DO6" s="21">
        <f t="shared" si="12"/>
        <v>11.07</v>
      </c>
      <c r="DP6" s="21">
        <f t="shared" si="12"/>
        <v>14.55</v>
      </c>
      <c r="DQ6" s="21">
        <f t="shared" si="12"/>
        <v>17.48</v>
      </c>
      <c r="DR6" s="21">
        <f t="shared" si="12"/>
        <v>19.190000000000001</v>
      </c>
      <c r="DS6" s="20" t="str">
        <f>IF(DS7="","",IF(DS7="-","【-】","【"&amp;SUBSTITUTE(TEXT(DS7,"#,##0.00"),"-","△")&amp;"】"))</f>
        <v>【41.08】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【2.67】</v>
      </c>
      <c r="EE6" s="20">
        <f>IF(EE7="",NA(),EE7)</f>
        <v>0</v>
      </c>
      <c r="EF6" s="20">
        <f t="shared" ref="EF6:EN6" si="14">IF(EF7="",NA(),EF7)</f>
        <v>0</v>
      </c>
      <c r="EG6" s="20">
        <f t="shared" si="14"/>
        <v>0</v>
      </c>
      <c r="EH6" s="20">
        <f t="shared" si="14"/>
        <v>0</v>
      </c>
      <c r="EI6" s="20">
        <f t="shared" si="14"/>
        <v>0</v>
      </c>
      <c r="EJ6" s="21">
        <f t="shared" si="14"/>
        <v>0.46</v>
      </c>
      <c r="EK6" s="21">
        <f t="shared" si="14"/>
        <v>0.5</v>
      </c>
      <c r="EL6" s="20">
        <f t="shared" si="14"/>
        <v>0</v>
      </c>
      <c r="EM6" s="20">
        <f t="shared" si="14"/>
        <v>0</v>
      </c>
      <c r="EN6" s="20">
        <f t="shared" si="14"/>
        <v>0</v>
      </c>
      <c r="EO6" s="20" t="str">
        <f>IF(EO7="","",IF(EO7="-","【-】","【"&amp;SUBSTITUTE(TEXT(EO7,"#,##0.00"),"-","△")&amp;"】"))</f>
        <v>【0.10】</v>
      </c>
    </row>
    <row r="7" spans="1:148" s="22" customFormat="1" x14ac:dyDescent="0.15">
      <c r="A7" s="14"/>
      <c r="B7" s="23">
        <v>2024</v>
      </c>
      <c r="C7" s="23">
        <v>300004</v>
      </c>
      <c r="D7" s="23">
        <v>46</v>
      </c>
      <c r="E7" s="23">
        <v>17</v>
      </c>
      <c r="F7" s="23">
        <v>3</v>
      </c>
      <c r="G7" s="23">
        <v>0</v>
      </c>
      <c r="H7" s="23" t="s">
        <v>96</v>
      </c>
      <c r="I7" s="23" t="s">
        <v>97</v>
      </c>
      <c r="J7" s="23" t="s">
        <v>98</v>
      </c>
      <c r="K7" s="23" t="s">
        <v>99</v>
      </c>
      <c r="L7" s="23" t="s">
        <v>100</v>
      </c>
      <c r="M7" s="23" t="s">
        <v>101</v>
      </c>
      <c r="N7" s="24" t="s">
        <v>102</v>
      </c>
      <c r="O7" s="24">
        <v>83.09</v>
      </c>
      <c r="P7" s="24">
        <v>49.66</v>
      </c>
      <c r="Q7" s="24">
        <v>95.82</v>
      </c>
      <c r="R7" s="24">
        <v>0</v>
      </c>
      <c r="S7" s="24">
        <v>901193</v>
      </c>
      <c r="T7" s="24">
        <v>4724.66</v>
      </c>
      <c r="U7" s="24">
        <v>190.74</v>
      </c>
      <c r="V7" s="24">
        <v>94278</v>
      </c>
      <c r="W7" s="24">
        <v>24.78</v>
      </c>
      <c r="X7" s="24">
        <v>3804.6</v>
      </c>
      <c r="Y7" s="24">
        <v>101.97</v>
      </c>
      <c r="Z7" s="24">
        <v>100.59</v>
      </c>
      <c r="AA7" s="24">
        <v>100.07</v>
      </c>
      <c r="AB7" s="24">
        <v>98.91</v>
      </c>
      <c r="AC7" s="24">
        <v>100.04</v>
      </c>
      <c r="AD7" s="24">
        <v>104.92</v>
      </c>
      <c r="AE7" s="24">
        <v>105.23</v>
      </c>
      <c r="AF7" s="24">
        <v>106.47</v>
      </c>
      <c r="AG7" s="24">
        <v>104.7</v>
      </c>
      <c r="AH7" s="24">
        <v>104.36</v>
      </c>
      <c r="AI7" s="24">
        <v>100.17</v>
      </c>
      <c r="AJ7" s="24">
        <v>0</v>
      </c>
      <c r="AK7" s="24">
        <v>0</v>
      </c>
      <c r="AL7" s="24">
        <v>0</v>
      </c>
      <c r="AM7" s="24">
        <v>0</v>
      </c>
      <c r="AN7" s="24">
        <v>0</v>
      </c>
      <c r="AO7" s="24">
        <v>0</v>
      </c>
      <c r="AP7" s="24">
        <v>0</v>
      </c>
      <c r="AQ7" s="24">
        <v>0</v>
      </c>
      <c r="AR7" s="24">
        <v>0</v>
      </c>
      <c r="AS7" s="24">
        <v>0.28000000000000003</v>
      </c>
      <c r="AT7" s="24">
        <v>11.17</v>
      </c>
      <c r="AU7" s="24">
        <v>39.6</v>
      </c>
      <c r="AV7" s="24">
        <v>30.25</v>
      </c>
      <c r="AW7" s="24">
        <v>52.42</v>
      </c>
      <c r="AX7" s="24">
        <v>51.51</v>
      </c>
      <c r="AY7" s="24">
        <v>63.68</v>
      </c>
      <c r="AZ7" s="24">
        <v>68.36</v>
      </c>
      <c r="BA7" s="24">
        <v>76.84</v>
      </c>
      <c r="BB7" s="24">
        <v>93.68</v>
      </c>
      <c r="BC7" s="24">
        <v>101.6</v>
      </c>
      <c r="BD7" s="24">
        <v>84.9</v>
      </c>
      <c r="BE7" s="24">
        <v>103.38</v>
      </c>
      <c r="BF7" s="24">
        <v>1211.99</v>
      </c>
      <c r="BG7" s="24">
        <v>1143.31</v>
      </c>
      <c r="BH7" s="24">
        <v>1110.76</v>
      </c>
      <c r="BI7" s="24">
        <v>1000.07</v>
      </c>
      <c r="BJ7" s="24">
        <v>903.34</v>
      </c>
      <c r="BK7" s="24">
        <v>542.23</v>
      </c>
      <c r="BL7" s="24">
        <v>806.96</v>
      </c>
      <c r="BM7" s="24">
        <v>772.15</v>
      </c>
      <c r="BN7" s="24">
        <v>676.37</v>
      </c>
      <c r="BO7" s="24">
        <v>503.46</v>
      </c>
      <c r="BP7" s="24">
        <v>207.66</v>
      </c>
      <c r="BQ7" s="24">
        <v>0</v>
      </c>
      <c r="BR7" s="24">
        <v>0</v>
      </c>
      <c r="BS7" s="24">
        <v>0</v>
      </c>
      <c r="BT7" s="24">
        <v>0</v>
      </c>
      <c r="BU7" s="24">
        <v>0</v>
      </c>
      <c r="BV7" s="24">
        <v>0</v>
      </c>
      <c r="BW7" s="24">
        <v>0</v>
      </c>
      <c r="BX7" s="24">
        <v>0</v>
      </c>
      <c r="BY7" s="24">
        <v>0</v>
      </c>
      <c r="BZ7" s="24">
        <v>0</v>
      </c>
      <c r="CA7" s="24">
        <v>0</v>
      </c>
      <c r="CB7" s="24">
        <v>169.25</v>
      </c>
      <c r="CC7" s="24">
        <v>169.88</v>
      </c>
      <c r="CD7" s="24">
        <v>168.55</v>
      </c>
      <c r="CE7" s="24">
        <v>167.21</v>
      </c>
      <c r="CF7" s="24">
        <v>159.76</v>
      </c>
      <c r="CG7" s="24">
        <v>73.760000000000005</v>
      </c>
      <c r="CH7" s="24">
        <v>97.99</v>
      </c>
      <c r="CI7" s="24">
        <v>97.74</v>
      </c>
      <c r="CJ7" s="24">
        <v>94.68</v>
      </c>
      <c r="CK7" s="24">
        <v>95.96</v>
      </c>
      <c r="CL7" s="24">
        <v>53.07</v>
      </c>
      <c r="CM7" s="24">
        <v>58.09</v>
      </c>
      <c r="CN7" s="24">
        <v>57.53</v>
      </c>
      <c r="CO7" s="24">
        <v>57.34</v>
      </c>
      <c r="CP7" s="24">
        <v>59.76</v>
      </c>
      <c r="CQ7" s="24">
        <v>62.35</v>
      </c>
      <c r="CR7" s="24">
        <v>58.18</v>
      </c>
      <c r="CS7" s="24">
        <v>65.62</v>
      </c>
      <c r="CT7" s="24">
        <v>65.52</v>
      </c>
      <c r="CU7" s="24">
        <v>70.849999999999994</v>
      </c>
      <c r="CV7" s="24">
        <v>70.31</v>
      </c>
      <c r="CW7" s="24">
        <v>68.61</v>
      </c>
      <c r="CX7" s="24">
        <v>74.489999999999995</v>
      </c>
      <c r="CY7" s="24">
        <v>74.92</v>
      </c>
      <c r="CZ7" s="24">
        <v>75.25</v>
      </c>
      <c r="DA7" s="24">
        <v>74.739999999999995</v>
      </c>
      <c r="DB7" s="24">
        <v>74.19</v>
      </c>
      <c r="DC7" s="24">
        <v>85.82</v>
      </c>
      <c r="DD7" s="24">
        <v>80.11</v>
      </c>
      <c r="DE7" s="24">
        <v>80.319999999999993</v>
      </c>
      <c r="DF7" s="24">
        <v>80.13</v>
      </c>
      <c r="DG7" s="24">
        <v>74.959999999999994</v>
      </c>
      <c r="DH7" s="24">
        <v>94.19</v>
      </c>
      <c r="DI7" s="24">
        <v>7.62</v>
      </c>
      <c r="DJ7" s="24">
        <v>11.2</v>
      </c>
      <c r="DK7" s="24">
        <v>14.56</v>
      </c>
      <c r="DL7" s="24">
        <v>17.600000000000001</v>
      </c>
      <c r="DM7" s="24">
        <v>20.63</v>
      </c>
      <c r="DN7" s="24">
        <v>6.46</v>
      </c>
      <c r="DO7" s="24">
        <v>11.07</v>
      </c>
      <c r="DP7" s="24">
        <v>14.55</v>
      </c>
      <c r="DQ7" s="24">
        <v>17.48</v>
      </c>
      <c r="DR7" s="24">
        <v>19.190000000000001</v>
      </c>
      <c r="DS7" s="24">
        <v>41.08</v>
      </c>
      <c r="DT7" s="24">
        <v>0</v>
      </c>
      <c r="DU7" s="24">
        <v>0</v>
      </c>
      <c r="DV7" s="24">
        <v>0</v>
      </c>
      <c r="DW7" s="24">
        <v>0</v>
      </c>
      <c r="DX7" s="24">
        <v>0</v>
      </c>
      <c r="DY7" s="24">
        <v>0</v>
      </c>
      <c r="DZ7" s="24">
        <v>0</v>
      </c>
      <c r="EA7" s="24">
        <v>0</v>
      </c>
      <c r="EB7" s="24">
        <v>0</v>
      </c>
      <c r="EC7" s="24">
        <v>0</v>
      </c>
      <c r="ED7" s="24">
        <v>2.67</v>
      </c>
      <c r="EE7" s="24">
        <v>0</v>
      </c>
      <c r="EF7" s="24">
        <v>0</v>
      </c>
      <c r="EG7" s="24">
        <v>0</v>
      </c>
      <c r="EH7" s="24">
        <v>0</v>
      </c>
      <c r="EI7" s="24">
        <v>0</v>
      </c>
      <c r="EJ7" s="24">
        <v>0.46</v>
      </c>
      <c r="EK7" s="24">
        <v>0.5</v>
      </c>
      <c r="EL7" s="24">
        <v>0</v>
      </c>
      <c r="EM7" s="24">
        <v>0</v>
      </c>
      <c r="EN7" s="24">
        <v>0</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6BA7E1B-505D-413D-AB6D-FA74143ACEC2}"/>
</file>

<file path=customXml/itemProps2.xml><?xml version="1.0" encoding="utf-8"?>
<ds:datastoreItem xmlns:ds="http://schemas.openxmlformats.org/officeDocument/2006/customXml" ds:itemID="{CC5F3E3C-835B-4132-948E-6C924D36DACA}"/>
</file>

<file path=customXml/itemProps3.xml><?xml version="1.0" encoding="utf-8"?>
<ds:datastoreItem xmlns:ds="http://schemas.openxmlformats.org/officeDocument/2006/customXml" ds:itemID="{0EAD4376-8C6D-4EC2-8348-71CE4A466E67}"/>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