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9BE1D70-1098-416F-A9BD-DEE624D1E44B}" xr6:coauthVersionLast="47" xr6:coauthVersionMax="47" xr10:uidLastSave="{00000000-0000-0000-0000-000000000000}"/>
  <workbookProtection workbookAlgorithmName="SHA-512" workbookHashValue="KWcB3TPcbDhCVwTUdKqMucHincd0TZ8XE+NQrzm+V7eMQhzVqZ/yo7hm2c0rrMGeed4n5+OKs1LH568NRC6gPA==" workbookSaltValue="a+nJLNLUa6DQ5n2SLx2FEg=="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BF10" i="5" s="1"/>
  <c r="E10" i="5"/>
  <c r="DS10" i="5" s="1"/>
  <c r="D10" i="5"/>
  <c r="CV10" i="5" s="1"/>
  <c r="C10" i="5"/>
  <c r="CU10" i="5" s="1"/>
  <c r="B10" i="5"/>
  <c r="JL31" i="4" s="1"/>
  <c r="DZ9" i="5"/>
  <c r="DO9" i="5"/>
  <c r="DD9" i="5"/>
  <c r="CS9" i="5"/>
  <c r="CH9" i="5"/>
  <c r="BW9" i="5"/>
  <c r="BL9" i="5"/>
  <c r="BA9" i="5"/>
  <c r="AP9" i="5"/>
  <c r="AE9" i="5"/>
  <c r="T9" i="5"/>
  <c r="EJ6" i="5"/>
  <c r="JM90" i="4" s="1"/>
  <c r="EI6" i="5"/>
  <c r="EH6" i="5"/>
  <c r="ED12" i="5" s="1"/>
  <c r="EG6" i="5"/>
  <c r="EC12" i="5" s="1"/>
  <c r="EF6" i="5"/>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JN80" i="4" s="1"/>
  <c r="DQ6" i="5"/>
  <c r="DR11" i="5" s="1"/>
  <c r="DP6" i="5"/>
  <c r="DO6" i="5"/>
  <c r="DN6" i="5"/>
  <c r="HK90" i="4" s="1"/>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CF6" i="5"/>
  <c r="CE6" i="5"/>
  <c r="CD6" i="5"/>
  <c r="BZ12" i="5" s="1"/>
  <c r="CC6" i="5"/>
  <c r="BY12" i="5" s="1"/>
  <c r="CB6" i="5"/>
  <c r="CA6" i="5"/>
  <c r="BZ6" i="5"/>
  <c r="CA11" i="5" s="1"/>
  <c r="BY6" i="5"/>
  <c r="BZ11" i="5" s="1"/>
  <c r="BX6" i="5"/>
  <c r="BY11" i="5" s="1"/>
  <c r="BW6" i="5"/>
  <c r="BV6" i="5"/>
  <c r="DG90" i="4" s="1"/>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G6" i="5"/>
  <c r="BC12" i="5" s="1"/>
  <c r="BF6" i="5"/>
  <c r="BB12" i="5" s="1"/>
  <c r="BE6" i="5"/>
  <c r="BF11" i="5" s="1"/>
  <c r="BD6" i="5"/>
  <c r="BE11" i="5" s="1"/>
  <c r="BC6" i="5"/>
  <c r="BB6" i="5"/>
  <c r="OZ32" i="4"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M6" i="5"/>
  <c r="AI12" i="5" s="1"/>
  <c r="AL6" i="5"/>
  <c r="AH12" i="5" s="1"/>
  <c r="AK6" i="5"/>
  <c r="AG12" i="5" s="1"/>
  <c r="AJ6" i="5"/>
  <c r="ER33" i="4" s="1"/>
  <c r="AI6" i="5"/>
  <c r="AH6" i="5"/>
  <c r="GZ32" i="4" s="1"/>
  <c r="AG6" i="5"/>
  <c r="AH11" i="5" s="1"/>
  <c r="AF6" i="5"/>
  <c r="AG11" i="5" s="1"/>
  <c r="AE6" i="5"/>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H90" i="4"/>
  <c r="PZ81" i="4"/>
  <c r="OY81" i="4"/>
  <c r="JN81" i="4"/>
  <c r="IM81" i="4"/>
  <c r="HL81" i="4"/>
  <c r="Y81" i="4"/>
  <c r="PZ80" i="4"/>
  <c r="OY80" i="4"/>
  <c r="NX80" i="4"/>
  <c r="CA80" i="4"/>
  <c r="AZ80" i="4"/>
  <c r="Y80" i="4"/>
  <c r="DB79" i="4"/>
  <c r="CA79" i="4"/>
  <c r="RH55" i="4"/>
  <c r="OZ55" i="4"/>
  <c r="OF55" i="4"/>
  <c r="MN55" i="4"/>
  <c r="MN54" i="4"/>
  <c r="GZ54" i="4"/>
  <c r="GF54" i="4"/>
  <c r="FL54" i="4"/>
  <c r="CZ54" i="4"/>
  <c r="RH33" i="4"/>
  <c r="CZ33" i="4"/>
  <c r="CF33" i="4"/>
  <c r="AR33" i="4"/>
  <c r="X33" i="4"/>
  <c r="OF32" i="4"/>
  <c r="MN32" i="4"/>
  <c r="KZ32" i="4"/>
  <c r="JL32" i="4"/>
  <c r="MN31" i="4"/>
  <c r="GZ31" i="4"/>
  <c r="GF31" i="4"/>
  <c r="CZ31" i="4"/>
  <c r="LZ10" i="4"/>
  <c r="IT10" i="4"/>
  <c r="FN10" i="4"/>
  <c r="CH10" i="4"/>
  <c r="B10" i="4"/>
  <c r="PF8" i="4"/>
  <c r="LZ8" i="4"/>
  <c r="IT8" i="4"/>
  <c r="FN8" i="4"/>
  <c r="CH8" i="4"/>
  <c r="B8" i="4"/>
  <c r="B5" i="4"/>
  <c r="RH32" i="4" l="1"/>
  <c r="QN54" i="4"/>
  <c r="GF56" i="4"/>
  <c r="KF56" i="4"/>
  <c r="LT56" i="4"/>
  <c r="DG10" i="5"/>
  <c r="X56" i="4"/>
  <c r="FL56" i="4"/>
  <c r="OF31" i="4"/>
  <c r="RH54" i="4"/>
  <c r="QN31" i="4"/>
  <c r="OF33" i="4"/>
  <c r="CZ55" i="4"/>
  <c r="QN56" i="4"/>
  <c r="DH10" i="5"/>
  <c r="AS10" i="5"/>
  <c r="OZ31" i="4"/>
  <c r="BL55" i="4"/>
  <c r="KZ56" i="4"/>
  <c r="CK10" i="5"/>
  <c r="PT31" i="4"/>
  <c r="FL33" i="4"/>
  <c r="CF55" i="4"/>
  <c r="EC81" i="4"/>
  <c r="RH31" i="4"/>
  <c r="QN33" i="4"/>
  <c r="GZ55" i="4"/>
  <c r="RH56" i="4"/>
  <c r="DR10" i="5"/>
  <c r="IM79" i="4"/>
  <c r="EC10" i="5"/>
  <c r="BL31" i="4"/>
  <c r="CF32" i="4"/>
  <c r="GF33" i="4"/>
  <c r="MW79" i="4"/>
  <c r="AI11" i="5"/>
  <c r="BC11" i="5"/>
  <c r="JL54" i="4"/>
  <c r="RA80" i="4"/>
  <c r="EB10" i="5"/>
  <c r="BL32" i="4"/>
  <c r="KZ54" i="4"/>
  <c r="AZ81" i="4"/>
  <c r="AR56" i="4"/>
  <c r="W10" i="5"/>
  <c r="GF32" i="4"/>
  <c r="KZ33" i="4"/>
  <c r="OZ54" i="4"/>
  <c r="CF56" i="4"/>
  <c r="OY79" i="4"/>
  <c r="X10" i="5"/>
  <c r="KF54" i="4"/>
  <c r="HL79" i="4"/>
  <c r="CF31" i="4"/>
  <c r="CZ32" i="4"/>
  <c r="GZ33" i="4"/>
  <c r="OF54" i="4"/>
  <c r="NX79" i="4"/>
  <c r="FL31" i="4"/>
  <c r="LT33" i="4"/>
  <c r="PT54" i="4"/>
  <c r="CZ56" i="4"/>
  <c r="AH10" i="5"/>
  <c r="DS11" i="5"/>
  <c r="JL55" i="4"/>
  <c r="BO10" i="5"/>
  <c r="BL54" i="4"/>
  <c r="BP10" i="5"/>
  <c r="KZ31" i="4"/>
  <c r="CF54" i="4"/>
  <c r="BZ10" i="5"/>
  <c r="AR10" i="5"/>
  <c r="EC80" i="4"/>
  <c r="KF31" i="4"/>
  <c r="IM80" i="4"/>
  <c r="QN32" i="4"/>
  <c r="GF55" i="4"/>
  <c r="OF56" i="4"/>
  <c r="MW80" i="4"/>
  <c r="CJ10" i="5"/>
  <c r="AF11" i="5"/>
  <c r="ER32" i="4"/>
  <c r="BX11" i="5"/>
  <c r="ER55" i="4"/>
  <c r="CB11" i="5"/>
  <c r="HT55" i="4"/>
  <c r="CA12" i="5"/>
  <c r="GZ56" i="4"/>
  <c r="CV11" i="5"/>
  <c r="PT55" i="4"/>
  <c r="CU12" i="5"/>
  <c r="OZ56" i="4"/>
  <c r="JL33" i="4"/>
  <c r="MN33" i="4"/>
  <c r="AJ12" i="5"/>
  <c r="HT33" i="4"/>
  <c r="BD12" i="5"/>
  <c r="PT33" i="4"/>
  <c r="BX12" i="5"/>
  <c r="ER56" i="4"/>
  <c r="CB12" i="5"/>
  <c r="HT56" i="4"/>
  <c r="CV12" i="5"/>
  <c r="PT56" i="4"/>
  <c r="DE10" i="5"/>
  <c r="BM10" i="5"/>
  <c r="U10" i="5"/>
  <c r="EA10" i="5"/>
  <c r="CI10" i="5"/>
  <c r="AQ10" i="5"/>
  <c r="DP10" i="5"/>
  <c r="BX10" i="5"/>
  <c r="AF10" i="5"/>
  <c r="GK79" i="4"/>
  <c r="ER54" i="4"/>
  <c r="ER31" i="4"/>
  <c r="Y79" i="4"/>
  <c r="X31" i="4"/>
  <c r="X32" i="4"/>
  <c r="FL32" i="4"/>
  <c r="KF32" i="4"/>
  <c r="KF33" i="4"/>
  <c r="X54" i="4"/>
  <c r="X55" i="4"/>
  <c r="FL55" i="4"/>
  <c r="KF55" i="4"/>
  <c r="QN55" i="4"/>
  <c r="BL56" i="4"/>
  <c r="RA79" i="4"/>
  <c r="DB80" i="4"/>
  <c r="GK81" i="4"/>
  <c r="KO81" i="4"/>
  <c r="CT10" i="5"/>
  <c r="AJ11" i="5"/>
  <c r="HT32" i="4"/>
  <c r="BD11" i="5"/>
  <c r="PT32" i="4"/>
  <c r="BL33" i="4"/>
  <c r="OZ33" i="4"/>
  <c r="JL56" i="4"/>
  <c r="MN56" i="4"/>
  <c r="BB10" i="5"/>
  <c r="CX10" i="5"/>
  <c r="DG12" i="5"/>
  <c r="CA81" i="4"/>
  <c r="DP11" i="5"/>
  <c r="GK80" i="4"/>
  <c r="DT11" i="5"/>
  <c r="KO80" i="4"/>
  <c r="EA12" i="5"/>
  <c r="MW81" i="4"/>
  <c r="EE12" i="5"/>
  <c r="RA81" i="4"/>
  <c r="AF12" i="5"/>
  <c r="DH12" i="5"/>
  <c r="DB81" i="4"/>
  <c r="DQ11" i="5"/>
  <c r="HL80" i="4"/>
  <c r="EB12" i="5"/>
  <c r="NX81" i="4"/>
  <c r="DI10" i="5"/>
  <c r="BQ10" i="5"/>
  <c r="Y10" i="5"/>
  <c r="EE10" i="5"/>
  <c r="CM10" i="5"/>
  <c r="AU10" i="5"/>
  <c r="DT10" i="5"/>
  <c r="CB10" i="5"/>
  <c r="AJ10" i="5"/>
  <c r="KO79" i="4"/>
  <c r="HT54" i="4"/>
  <c r="HT31" i="4"/>
  <c r="EC79" i="4"/>
  <c r="CK11" i="5"/>
  <c r="JN79" i="4"/>
  <c r="AR31" i="4"/>
  <c r="LT31" i="4"/>
  <c r="AR32" i="4"/>
  <c r="LT32" i="4"/>
  <c r="AR54" i="4"/>
  <c r="LT54" i="4"/>
  <c r="AR55" i="4"/>
  <c r="LT55" i="4"/>
  <c r="AZ79" i="4"/>
  <c r="PZ79" i="4"/>
  <c r="V10" i="5"/>
  <c r="AT10" i="5"/>
  <c r="BD10" i="5"/>
  <c r="BN10" i="5"/>
  <c r="CL10" i="5"/>
  <c r="DF10" i="5"/>
  <c r="ED10" i="5"/>
  <c r="AG10" i="5"/>
  <c r="BE10" i="5"/>
  <c r="BY10" i="5"/>
  <c r="CW10" i="5"/>
  <c r="DQ10" i="5"/>
  <c r="AI10" i="5"/>
  <c r="BC10" i="5"/>
  <c r="CA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<sst xmlns="http://schemas.openxmlformats.org/spreadsheetml/2006/main" count="262" uniqueCount="107">
  <si>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</si>
  <si>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</si>
  <si>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</si>
  <si>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</si>
  <si>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</si>
  <si>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</si>
  <si>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</si>
  <si>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</si>
  <si>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</si>
  <si>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</si>
  <si>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</si>
  <si>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</si>
  <si>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</si>
  <si>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</si>
  <si>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</si>
  <si>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</si>
  <si>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</si>
  <si>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</si>
  <si>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</si>
  <si>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</si>
  <si>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</si>
  <si>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</si>
  <si>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</si>
  <si>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</si>
  <si>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</si>
  <si>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</si>
  <si>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</si>
  <si>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</si>
  <si>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</si>
  <si>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</si>
  <si>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</si>
  <si>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</si>
  <si>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</si>
  <si>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</si>
  <si>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</si>
  <si>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</si>
  <si>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</si>
  <si>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</si>
  <si>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</si>
  <si>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</si>
  <si>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</si>
  <si>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</si>
  <si>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</si>
  <si>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</si>
  <si>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</si>
  <si>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</si>
  <si>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</si>
  <si>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</si>
  <si>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</si>
  <si>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</si>
  <si>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</si>
  <si>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</si>
  <si>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</si>
  <si>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</si>
  <si>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</si>
  <si>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</si>
  <si>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</si>
  <si>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</si>
  <si>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</si>
  <si>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</si>
  <si>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</si>
  <si>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</si>
  <si>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</si>
  <si>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</si>
  <si>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</si>
  <si>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</si>
  <si>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</si>
  <si>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</si>
  <si>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</si>
  <si>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</si>
  <si>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</si>
  <si>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</si>
  <si>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</si>
  <si>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</si>
  <si>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</si>
  <si>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</si>
  <si>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</si>
  <si>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</si>
  <si>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</si>
  <si>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</si>
  <si>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</si>
  <si>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</si>
  <si>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</si>
  <si>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</si>
  <si>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</si>
  <si>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</si>
  <si>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</si>
  <si>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</si>
  <si>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310000</t>
  </si>
  <si>
    <t>46</t>
  </si>
  <si>
    <t>02</t>
  </si>
  <si>
    <t>0</t>
  </si>
  <si>
    <t>000</t>
  </si>
  <si>
    <t>鳥取県</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</si>
  <si>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</si>
  <si>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</si>
  <si>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</si>
  <si>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</si>
  <si>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</si>
  <si>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</si>
  <si>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</si>
  <si>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</si>
  <si>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</si>
  <si>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</si>
  <si>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耐用年数を経過した管路については、部分的に調査を行いながら、短期的には管路更新ではなく改修や修繕で対応することとしている。
　また、管路以外の施設について、国の強靭化事業補助金制度を活用するなどして、長寿命化に取り組んでいるところである。</t>
    <phoneticPr fontId="5"/>
  </si>
  <si>
    <r>
      <t>　</t>
    </r>
    <r>
      <rPr>
        <sz val="11"/>
        <rFont val="ＭＳ ゴシック"/>
        <family val="3"/>
        <charset val="128"/>
      </rPr>
      <t>当面急速な経営改善は難しく、営業活動の成果が出つつある一方、大口ユーザーの撤退が見込まれている。経費節減に努めつつ、商工労働部局や供給先自治体との連携を深め、営業活動を展開することで収入増につなげるとともに、老朽化対策には料金値上げを予定し、民間活力による経営改善方策を模索するなど財務状況を改善し、引き続き県内産業を支えるインフラとしての役割を果たした</t>
    </r>
    <r>
      <rPr>
        <sz val="11"/>
        <color theme="1"/>
        <rFont val="ＭＳ ゴシック"/>
        <family val="3"/>
        <charset val="128"/>
      </rPr>
      <t>い。</t>
    </r>
  </si>
  <si>
    <r>
      <t>　経常収支比率については、過去の大口ユーザーの契約水量の大幅減以降、費用削減と積極的な営業活動を継続しているものの100％を割り込んでいる状況が続いている。
　この結果、累積欠損金が増加しており、累積欠損金比率は</t>
    </r>
    <r>
      <rPr>
        <sz val="11"/>
        <color theme="1"/>
        <rFont val="ＭＳ ゴシック"/>
        <family val="3"/>
        <charset val="128"/>
      </rPr>
      <t>依然高い水準にある。急速な改善は困難が見込まれるものの引き続き費用削減と契約水量の増加を図っていく。
　流動比率について、令和３年度までは、主に現金預金の減少により下降している。これは現在、企業債償還のピークを越えて間もないためで急速な改善は困難だが、一般会計からの出資金を充てたり、他会計から借入れるなどして改善を図っている。
　企業債残高対給水収益比率については、全国平均を上回っているものの、償還のピークを越え企業債残高が減少していることから下降傾向にある。
　料金回収率から契約率については、過去の大口ユーザーの契約水量の大幅減の影響を受けたものとなっている。急速な改善は困難が見込まれるが、営業活動とともに今後施設規模の適正化にも努めていく。</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</si>
</sst>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58.17</c:v>
                </c:pt>
                <c:pt idx="1">
                  <c:v>59.48</c:v>
                </c:pt>
                <c:pt idx="2">
                  <c:v>60.34</c:v>
                </c:pt>
                <c:pt idx="3">
                  <c:v>60.8</c:v>
                </c:pt>
                <c:pt idx="4">
                  <c:v>60.58</c:v>
                </c:pt>
              </c:numCache>
            </c:numRef>
          </c:val>
          <c:extLst>
            <c:ext xmlns:c16="http://schemas.microsoft.com/office/drawing/2014/chart" uri="{C3380CC4-5D6E-409C-BE32-E72D297353CC}">
              <c16:uniqueId val="{00000000-4671-4349-9E17-48737874E49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4671-4349-9E17-48737874E49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1016.9</c:v>
                </c:pt>
                <c:pt idx="1">
                  <c:v>1005.57</c:v>
                </c:pt>
                <c:pt idx="2">
                  <c:v>964.79</c:v>
                </c:pt>
                <c:pt idx="3">
                  <c:v>984.71</c:v>
                </c:pt>
                <c:pt idx="4">
                  <c:v>956.89</c:v>
                </c:pt>
              </c:numCache>
            </c:numRef>
          </c:val>
          <c:extLst>
            <c:ext xmlns:c16="http://schemas.microsoft.com/office/drawing/2014/chart" uri="{C3380CC4-5D6E-409C-BE32-E72D297353CC}">
              <c16:uniqueId val="{00000000-83CC-4C46-BDEA-6B0537FFCD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83CC-4C46-BDEA-6B0537FFCD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77.83</c:v>
                </c:pt>
                <c:pt idx="1">
                  <c:v>80.650000000000006</c:v>
                </c:pt>
                <c:pt idx="2">
                  <c:v>78.86</c:v>
                </c:pt>
                <c:pt idx="3">
                  <c:v>80.08</c:v>
                </c:pt>
                <c:pt idx="4">
                  <c:v>90.98</c:v>
                </c:pt>
              </c:numCache>
            </c:numRef>
          </c:val>
          <c:extLst>
            <c:ext xmlns:c16="http://schemas.microsoft.com/office/drawing/2014/chart" uri="{C3380CC4-5D6E-409C-BE32-E72D297353CC}">
              <c16:uniqueId val="{00000000-102D-43B1-BAFA-F1DF389ACCB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102D-43B1-BAFA-F1DF389ACCB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54.09</c:v>
                </c:pt>
                <c:pt idx="1">
                  <c:v>53.88</c:v>
                </c:pt>
                <c:pt idx="2">
                  <c:v>53.25</c:v>
                </c:pt>
                <c:pt idx="3">
                  <c:v>51.19</c:v>
                </c:pt>
                <c:pt idx="4">
                  <c:v>48.32</c:v>
                </c:pt>
              </c:numCache>
            </c:numRef>
          </c:val>
          <c:extLst>
            <c:ext xmlns:c16="http://schemas.microsoft.com/office/drawing/2014/chart" uri="{C3380CC4-5D6E-409C-BE32-E72D297353CC}">
              <c16:uniqueId val="{00000000-6AA9-41C4-982C-1255BA3B42D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6AA9-41C4-982C-1255BA3B42D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9C-40E3-BDDB-A29F8A71EF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579C-40E3-BDDB-A29F8A71EF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48.11</c:v>
                </c:pt>
                <c:pt idx="1">
                  <c:v>45.53</c:v>
                </c:pt>
                <c:pt idx="2">
                  <c:v>79.760000000000005</c:v>
                </c:pt>
                <c:pt idx="3">
                  <c:v>74.099999999999994</c:v>
                </c:pt>
                <c:pt idx="4">
                  <c:v>71.05</c:v>
                </c:pt>
              </c:numCache>
            </c:numRef>
          </c:val>
          <c:extLst>
            <c:ext xmlns:c16="http://schemas.microsoft.com/office/drawing/2014/chart" uri="{C3380CC4-5D6E-409C-BE32-E72D297353CC}">
              <c16:uniqueId val="{00000000-B28C-4356-A217-6AA517CE724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B28C-4356-A217-6AA517CE724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1107.52</c:v>
                </c:pt>
                <c:pt idx="1">
                  <c:v>966</c:v>
                </c:pt>
                <c:pt idx="2">
                  <c:v>827.15</c:v>
                </c:pt>
                <c:pt idx="3">
                  <c:v>788.13</c:v>
                </c:pt>
                <c:pt idx="4">
                  <c:v>745.97</c:v>
                </c:pt>
              </c:numCache>
            </c:numRef>
          </c:val>
          <c:extLst>
            <c:ext xmlns:c16="http://schemas.microsoft.com/office/drawing/2014/chart" uri="{C3380CC4-5D6E-409C-BE32-E72D297353CC}">
              <c16:uniqueId val="{00000000-F7C0-4246-8367-D8B24565AC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F7C0-4246-8367-D8B24565AC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70.17</c:v>
                </c:pt>
                <c:pt idx="1">
                  <c:v>70.48</c:v>
                </c:pt>
                <c:pt idx="2">
                  <c:v>72.3</c:v>
                </c:pt>
                <c:pt idx="3">
                  <c:v>71.739999999999995</c:v>
                </c:pt>
                <c:pt idx="4">
                  <c:v>83.88</c:v>
                </c:pt>
              </c:numCache>
            </c:numRef>
          </c:val>
          <c:extLst>
            <c:ext xmlns:c16="http://schemas.microsoft.com/office/drawing/2014/chart" uri="{C3380CC4-5D6E-409C-BE32-E72D297353CC}">
              <c16:uniqueId val="{00000000-A3CB-4623-A5FA-F93FC0C19B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A3CB-4623-A5FA-F93FC0C19BB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40.44</c:v>
                </c:pt>
                <c:pt idx="1">
                  <c:v>40.25</c:v>
                </c:pt>
                <c:pt idx="2">
                  <c:v>38.130000000000003</c:v>
                </c:pt>
                <c:pt idx="3">
                  <c:v>37.92</c:v>
                </c:pt>
                <c:pt idx="4">
                  <c:v>33</c:v>
                </c:pt>
              </c:numCache>
            </c:numRef>
          </c:val>
          <c:extLst>
            <c:ext xmlns:c16="http://schemas.microsoft.com/office/drawing/2014/chart" uri="{C3380CC4-5D6E-409C-BE32-E72D297353CC}">
              <c16:uniqueId val="{00000000-A330-43B3-8D0F-B84B3274906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A330-43B3-8D0F-B84B3274906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23.82</c:v>
                </c:pt>
                <c:pt idx="1">
                  <c:v>24.24</c:v>
                </c:pt>
                <c:pt idx="2">
                  <c:v>25.51</c:v>
                </c:pt>
                <c:pt idx="3">
                  <c:v>25.16</c:v>
                </c:pt>
                <c:pt idx="4">
                  <c:v>25.5</c:v>
                </c:pt>
              </c:numCache>
            </c:numRef>
          </c:val>
          <c:extLst>
            <c:ext xmlns:c16="http://schemas.microsoft.com/office/drawing/2014/chart" uri="{C3380CC4-5D6E-409C-BE32-E72D297353CC}">
              <c16:uniqueId val="{00000000-C325-47E7-ACE3-96D82EABDA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C325-47E7-ACE3-96D82EABDA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35.14</c:v>
                </c:pt>
                <c:pt idx="1">
                  <c:v>38.11</c:v>
                </c:pt>
                <c:pt idx="2">
                  <c:v>41.64</c:v>
                </c:pt>
                <c:pt idx="3">
                  <c:v>42.36</c:v>
                </c:pt>
                <c:pt idx="4">
                  <c:v>43.02</c:v>
                </c:pt>
              </c:numCache>
            </c:numRef>
          </c:val>
          <c:extLst>
            <c:ext xmlns:c16="http://schemas.microsoft.com/office/drawing/2014/chart" uri="{C3380CC4-5D6E-409C-BE32-E72D297353CC}">
              <c16:uniqueId val="{00000000-1184-4FF4-9D65-5A6122A5B8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1184-4FF4-9D65-5A6122A5B8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election activeCell="RF10" sqref="RF10"/>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鳥取県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97600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24890</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44.1</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105</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41990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77.83</v>
      </c>
      <c r="Y32" s="121"/>
      <c r="Z32" s="121"/>
      <c r="AA32" s="121"/>
      <c r="AB32" s="121"/>
      <c r="AC32" s="121"/>
      <c r="AD32" s="121"/>
      <c r="AE32" s="121"/>
      <c r="AF32" s="121"/>
      <c r="AG32" s="121"/>
      <c r="AH32" s="121"/>
      <c r="AI32" s="121"/>
      <c r="AJ32" s="121"/>
      <c r="AK32" s="121"/>
      <c r="AL32" s="121"/>
      <c r="AM32" s="121"/>
      <c r="AN32" s="121"/>
      <c r="AO32" s="121"/>
      <c r="AP32" s="121"/>
      <c r="AQ32" s="122"/>
      <c r="AR32" s="120">
        <f>データ!U6</f>
        <v>80.650000000000006</v>
      </c>
      <c r="AS32" s="121"/>
      <c r="AT32" s="121"/>
      <c r="AU32" s="121"/>
      <c r="AV32" s="121"/>
      <c r="AW32" s="121"/>
      <c r="AX32" s="121"/>
      <c r="AY32" s="121"/>
      <c r="AZ32" s="121"/>
      <c r="BA32" s="121"/>
      <c r="BB32" s="121"/>
      <c r="BC32" s="121"/>
      <c r="BD32" s="121"/>
      <c r="BE32" s="121"/>
      <c r="BF32" s="121"/>
      <c r="BG32" s="121"/>
      <c r="BH32" s="121"/>
      <c r="BI32" s="121"/>
      <c r="BJ32" s="121"/>
      <c r="BK32" s="122"/>
      <c r="BL32" s="120">
        <f>データ!V6</f>
        <v>78.86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80.08</v>
      </c>
      <c r="CG32" s="121"/>
      <c r="CH32" s="121"/>
      <c r="CI32" s="121"/>
      <c r="CJ32" s="121"/>
      <c r="CK32" s="121"/>
      <c r="CL32" s="121"/>
      <c r="CM32" s="121"/>
      <c r="CN32" s="121"/>
      <c r="CO32" s="121"/>
      <c r="CP32" s="121"/>
      <c r="CQ32" s="121"/>
      <c r="CR32" s="121"/>
      <c r="CS32" s="121"/>
      <c r="CT32" s="121"/>
      <c r="CU32" s="121"/>
      <c r="CV32" s="121"/>
      <c r="CW32" s="121"/>
      <c r="CX32" s="121"/>
      <c r="CY32" s="122"/>
      <c r="CZ32" s="120">
        <f>データ!X6</f>
        <v>90.98</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1016.9</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1005.57</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964.79</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984.71</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956.89</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48.11</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45.53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79.760000000000005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74.099999999999994</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71.05</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1107.52</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966</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827.15</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788.13</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745.97</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115.38</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113.53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111.03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112.45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53.86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75.17</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164.95</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124.74</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114.07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638.35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521.36</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549.66999999999996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599.1</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785.37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214.2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242.32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256.39999999999998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254.62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250.26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70.17</v>
      </c>
      <c r="Y55" s="121"/>
      <c r="Z55" s="121"/>
      <c r="AA55" s="121"/>
      <c r="AB55" s="121"/>
      <c r="AC55" s="121"/>
      <c r="AD55" s="121"/>
      <c r="AE55" s="121"/>
      <c r="AF55" s="121"/>
      <c r="AG55" s="121"/>
      <c r="AH55" s="121"/>
      <c r="AI55" s="121"/>
      <c r="AJ55" s="121"/>
      <c r="AK55" s="121"/>
      <c r="AL55" s="121"/>
      <c r="AM55" s="121"/>
      <c r="AN55" s="121"/>
      <c r="AO55" s="121"/>
      <c r="AP55" s="121"/>
      <c r="AQ55" s="122"/>
      <c r="AR55" s="120">
        <f>データ!BM6</f>
        <v>70.48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72.3</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71.739999999999995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83.88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40.44</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40.25</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38.130000000000003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37.92</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23.82</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24.24</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25.51</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25.16</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25.5</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35.14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38.11</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41.64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42.36</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43.02</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103.06</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100.74</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95.67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106.76</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105.97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26.92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27.33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27.25</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24.35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24.73</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40.29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40.409999999999997</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41.58</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42.67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42.68</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61.99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62.26</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63.81</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65.94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66.16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58.17</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59.48</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60.34</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60.8</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60.58</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54.09</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53.88</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53.25</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51.19</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48.32</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57.63</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58.13</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59.87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56.74</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58.37</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52.35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53.69</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56.59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54.73</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54.57</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0.24</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0.52</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0.17</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OzDPdS5GVi+W2XBm+4CXGRBdnbTC7Erb1lGuBPjySD1uZmAJ8/Op0xBZajIUC+TahPhETDCGuulXh9hVRxfpdQ==" saltValue="vyX9YR7pNCvHPI5eAh1Kyw=="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77.83</v>
      </c>
      <c r="U6" s="35">
        <f>U7</f>
        <v>80.650000000000006</v>
      </c>
      <c r="V6" s="35">
        <f>V7</f>
        <v>78.86</v>
      </c>
      <c r="W6" s="35">
        <f>W7</f>
        <v>80.08</v>
      </c>
      <c r="X6" s="35">
        <f t="shared" si="3"/>
        <v>90.98</v>
      </c>
      <c r="Y6" s="35">
        <f t="shared" si="3"/>
        <v>115.38</v>
      </c>
      <c r="Z6" s="35">
        <f t="shared" si="3"/>
        <v>113.53</v>
      </c>
      <c r="AA6" s="35">
        <f t="shared" si="3"/>
        <v>111.03</v>
      </c>
      <c r="AB6" s="35">
        <f t="shared" si="3"/>
        <v>112.45</v>
      </c>
      <c r="AC6" s="35">
        <f t="shared" si="3"/>
        <v>112.73</v>
      </c>
      <c r="AD6" s="33" t="str">
        <f>IF(AD7="-","【-】","【"&amp;SUBSTITUTE(TEXT(AD7,"#,##0.00"),"-","△")&amp;"】")</f>
        <v>【111.95】</v>
      </c>
      <c r="AE6" s="35">
        <f t="shared" si="3"/>
        <v>1016.9</v>
      </c>
      <c r="AF6" s="35">
        <f>AF7</f>
        <v>1005.57</v>
      </c>
      <c r="AG6" s="35">
        <f>AG7</f>
        <v>964.79</v>
      </c>
      <c r="AH6" s="35">
        <f>AH7</f>
        <v>984.71</v>
      </c>
      <c r="AI6" s="35">
        <f t="shared" si="3"/>
        <v>956.89</v>
      </c>
      <c r="AJ6" s="35">
        <f t="shared" si="3"/>
        <v>53.86</v>
      </c>
      <c r="AK6" s="35">
        <f t="shared" si="3"/>
        <v>75.17</v>
      </c>
      <c r="AL6" s="35">
        <f t="shared" si="3"/>
        <v>164.95</v>
      </c>
      <c r="AM6" s="35">
        <f t="shared" si="3"/>
        <v>124.74</v>
      </c>
      <c r="AN6" s="35">
        <f t="shared" si="3"/>
        <v>114.07</v>
      </c>
      <c r="AO6" s="33" t="str">
        <f>IF(AO7="-","【-】","【"&amp;SUBSTITUTE(TEXT(AO7,"#,##0.00"),"-","△")&amp;"】")</f>
        <v>【22.25】</v>
      </c>
      <c r="AP6" s="35">
        <f t="shared" si="3"/>
        <v>48.11</v>
      </c>
      <c r="AQ6" s="35">
        <f>AQ7</f>
        <v>45.53</v>
      </c>
      <c r="AR6" s="35">
        <f>AR7</f>
        <v>79.760000000000005</v>
      </c>
      <c r="AS6" s="35">
        <f>AS7</f>
        <v>74.099999999999994</v>
      </c>
      <c r="AT6" s="35">
        <f t="shared" si="3"/>
        <v>71.05</v>
      </c>
      <c r="AU6" s="35">
        <f t="shared" si="3"/>
        <v>638.35</v>
      </c>
      <c r="AV6" s="35">
        <f t="shared" si="3"/>
        <v>521.36</v>
      </c>
      <c r="AW6" s="35">
        <f t="shared" si="3"/>
        <v>549.66999999999996</v>
      </c>
      <c r="AX6" s="35">
        <f t="shared" si="3"/>
        <v>599.1</v>
      </c>
      <c r="AY6" s="35">
        <f t="shared" si="3"/>
        <v>785.37</v>
      </c>
      <c r="AZ6" s="33" t="str">
        <f>IF(AZ7="-","【-】","【"&amp;SUBSTITUTE(TEXT(AZ7,"#,##0.00"),"-","△")&amp;"】")</f>
        <v>【439.16】</v>
      </c>
      <c r="BA6" s="35">
        <f t="shared" si="3"/>
        <v>1107.52</v>
      </c>
      <c r="BB6" s="35">
        <f>BB7</f>
        <v>966</v>
      </c>
      <c r="BC6" s="35">
        <f>BC7</f>
        <v>827.15</v>
      </c>
      <c r="BD6" s="35">
        <f>BD7</f>
        <v>788.13</v>
      </c>
      <c r="BE6" s="35">
        <f t="shared" si="3"/>
        <v>745.97</v>
      </c>
      <c r="BF6" s="35">
        <f t="shared" si="3"/>
        <v>214.2</v>
      </c>
      <c r="BG6" s="35">
        <f t="shared" si="3"/>
        <v>242.32</v>
      </c>
      <c r="BH6" s="35">
        <f t="shared" si="3"/>
        <v>256.39999999999998</v>
      </c>
      <c r="BI6" s="35">
        <f t="shared" si="3"/>
        <v>254.62</v>
      </c>
      <c r="BJ6" s="35">
        <f t="shared" si="3"/>
        <v>250.26</v>
      </c>
      <c r="BK6" s="33" t="str">
        <f>IF(BK7="-","【-】","【"&amp;SUBSTITUTE(TEXT(BK7,"#,##0.00"),"-","△")&amp;"】")</f>
        <v>【227.97】</v>
      </c>
      <c r="BL6" s="35">
        <f t="shared" si="3"/>
        <v>70.17</v>
      </c>
      <c r="BM6" s="35">
        <f>BM7</f>
        <v>70.48</v>
      </c>
      <c r="BN6" s="35">
        <f>BN7</f>
        <v>72.3</v>
      </c>
      <c r="BO6" s="35">
        <f>BO7</f>
        <v>71.739999999999995</v>
      </c>
      <c r="BP6" s="35">
        <f t="shared" si="3"/>
        <v>83.88</v>
      </c>
      <c r="BQ6" s="35">
        <f t="shared" si="3"/>
        <v>103.06</v>
      </c>
      <c r="BR6" s="35">
        <f t="shared" si="3"/>
        <v>100.74</v>
      </c>
      <c r="BS6" s="35">
        <f t="shared" si="3"/>
        <v>95.67</v>
      </c>
      <c r="BT6" s="35">
        <f t="shared" si="3"/>
        <v>106.76</v>
      </c>
      <c r="BU6" s="35">
        <f t="shared" si="3"/>
        <v>105.97</v>
      </c>
      <c r="BV6" s="33" t="str">
        <f>IF(BV7="-","【-】","【"&amp;SUBSTITUTE(TEXT(BV7,"#,##0.00"),"-","△")&amp;"】")</f>
        <v>【107.69】</v>
      </c>
      <c r="BW6" s="35">
        <f t="shared" si="3"/>
        <v>40.44</v>
      </c>
      <c r="BX6" s="35">
        <f>BX7</f>
        <v>40.25</v>
      </c>
      <c r="BY6" s="35">
        <f>BY7</f>
        <v>38.130000000000003</v>
      </c>
      <c r="BZ6" s="35">
        <f>BZ7</f>
        <v>37.92</v>
      </c>
      <c r="CA6" s="35">
        <f t="shared" si="3"/>
        <v>33</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23.82</v>
      </c>
      <c r="CI6" s="35">
        <f>CI7</f>
        <v>24.24</v>
      </c>
      <c r="CJ6" s="35">
        <f>CJ7</f>
        <v>25.51</v>
      </c>
      <c r="CK6" s="35">
        <f>CK7</f>
        <v>25.16</v>
      </c>
      <c r="CL6" s="35">
        <f t="shared" si="5"/>
        <v>25.5</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35.14</v>
      </c>
      <c r="CT6" s="35">
        <f>CT7</f>
        <v>38.11</v>
      </c>
      <c r="CU6" s="35">
        <f>CU7</f>
        <v>41.64</v>
      </c>
      <c r="CV6" s="35">
        <f>CV7</f>
        <v>42.36</v>
      </c>
      <c r="CW6" s="35">
        <f t="shared" si="6"/>
        <v>43.02</v>
      </c>
      <c r="CX6" s="35">
        <f t="shared" si="6"/>
        <v>61.99</v>
      </c>
      <c r="CY6" s="35">
        <f t="shared" si="6"/>
        <v>62.26</v>
      </c>
      <c r="CZ6" s="35">
        <f t="shared" si="6"/>
        <v>63.81</v>
      </c>
      <c r="DA6" s="35">
        <f t="shared" si="6"/>
        <v>65.94</v>
      </c>
      <c r="DB6" s="35">
        <f t="shared" si="6"/>
        <v>66.16</v>
      </c>
      <c r="DC6" s="33" t="str">
        <f>IF(DC7="-","【-】","【"&amp;SUBSTITUTE(TEXT(DC7,"#,##0.00"),"-","△")&amp;"】")</f>
        <v>【77.20】</v>
      </c>
      <c r="DD6" s="35">
        <f t="shared" ref="DD6:DM6" si="7">DD7</f>
        <v>58.17</v>
      </c>
      <c r="DE6" s="35">
        <f>DE7</f>
        <v>59.48</v>
      </c>
      <c r="DF6" s="35">
        <f>DF7</f>
        <v>60.34</v>
      </c>
      <c r="DG6" s="35">
        <f>DG7</f>
        <v>60.8</v>
      </c>
      <c r="DH6" s="35">
        <f t="shared" si="7"/>
        <v>60.58</v>
      </c>
      <c r="DI6" s="35">
        <f t="shared" si="7"/>
        <v>57.63</v>
      </c>
      <c r="DJ6" s="35">
        <f t="shared" si="7"/>
        <v>58.13</v>
      </c>
      <c r="DK6" s="35">
        <f t="shared" si="7"/>
        <v>59.87</v>
      </c>
      <c r="DL6" s="35">
        <f t="shared" si="7"/>
        <v>56.74</v>
      </c>
      <c r="DM6" s="35">
        <f t="shared" si="7"/>
        <v>58.37</v>
      </c>
      <c r="DN6" s="33" t="str">
        <f>IF(DN7="-","【-】","【"&amp;SUBSTITUTE(TEXT(DN7,"#,##0.00"),"-","△")&amp;"】")</f>
        <v>【61.29】</v>
      </c>
      <c r="DO6" s="35">
        <f t="shared" ref="DO6:DX6" si="8">DO7</f>
        <v>54.09</v>
      </c>
      <c r="DP6" s="35">
        <f>DP7</f>
        <v>53.88</v>
      </c>
      <c r="DQ6" s="35">
        <f>DQ7</f>
        <v>53.25</v>
      </c>
      <c r="DR6" s="35">
        <f>DR7</f>
        <v>51.19</v>
      </c>
      <c r="DS6" s="35">
        <f t="shared" si="8"/>
        <v>48.32</v>
      </c>
      <c r="DT6" s="35">
        <f t="shared" si="8"/>
        <v>52.35</v>
      </c>
      <c r="DU6" s="35">
        <f t="shared" si="8"/>
        <v>53.69</v>
      </c>
      <c r="DV6" s="35">
        <f t="shared" si="8"/>
        <v>56.59</v>
      </c>
      <c r="DW6" s="35">
        <f t="shared" si="8"/>
        <v>54.73</v>
      </c>
      <c r="DX6" s="35">
        <f t="shared" si="8"/>
        <v>54.57</v>
      </c>
      <c r="DY6" s="33" t="str">
        <f>IF(DY7="-","【-】","【"&amp;SUBSTITUTE(TEXT(DY7,"#,##0.00"),"-","△")&amp;"】")</f>
        <v>【50.74】</v>
      </c>
      <c r="DZ6" s="35">
        <f t="shared" ref="DZ6:EI6" si="9">DZ7</f>
        <v>0</v>
      </c>
      <c r="EA6" s="35">
        <f>EA7</f>
        <v>0</v>
      </c>
      <c r="EB6" s="35">
        <f>EB7</f>
        <v>0</v>
      </c>
      <c r="EC6" s="35">
        <f>EC7</f>
        <v>0</v>
      </c>
      <c r="ED6" s="35">
        <f t="shared" si="9"/>
        <v>0</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97600</v>
      </c>
      <c r="L7" s="37" t="s">
        <v>96</v>
      </c>
      <c r="M7" s="38">
        <v>2</v>
      </c>
      <c r="N7" s="38">
        <v>24890</v>
      </c>
      <c r="O7" s="39" t="s">
        <v>97</v>
      </c>
      <c r="P7" s="39">
        <v>44.1</v>
      </c>
      <c r="Q7" s="38">
        <v>105</v>
      </c>
      <c r="R7" s="38">
        <v>41990</v>
      </c>
      <c r="S7" s="37" t="s">
        <v>98</v>
      </c>
      <c r="T7" s="40">
        <v>77.83</v>
      </c>
      <c r="U7" s="40">
        <v>80.650000000000006</v>
      </c>
      <c r="V7" s="40">
        <v>78.86</v>
      </c>
      <c r="W7" s="40">
        <v>80.08</v>
      </c>
      <c r="X7" s="40">
        <v>90.98</v>
      </c>
      <c r="Y7" s="40">
        <v>115.38</v>
      </c>
      <c r="Z7" s="40">
        <v>113.53</v>
      </c>
      <c r="AA7" s="40">
        <v>111.03</v>
      </c>
      <c r="AB7" s="40">
        <v>112.45</v>
      </c>
      <c r="AC7" s="41">
        <v>112.73</v>
      </c>
      <c r="AD7" s="40">
        <v>111.95</v>
      </c>
      <c r="AE7" s="40">
        <v>1016.9</v>
      </c>
      <c r="AF7" s="40">
        <v>1005.57</v>
      </c>
      <c r="AG7" s="40">
        <v>964.79</v>
      </c>
      <c r="AH7" s="40">
        <v>984.71</v>
      </c>
      <c r="AI7" s="40">
        <v>956.89</v>
      </c>
      <c r="AJ7" s="40">
        <v>53.86</v>
      </c>
      <c r="AK7" s="40">
        <v>75.17</v>
      </c>
      <c r="AL7" s="40">
        <v>164.95</v>
      </c>
      <c r="AM7" s="40">
        <v>124.74</v>
      </c>
      <c r="AN7" s="40">
        <v>114.07</v>
      </c>
      <c r="AO7" s="40">
        <v>22.25</v>
      </c>
      <c r="AP7" s="40">
        <v>48.11</v>
      </c>
      <c r="AQ7" s="40">
        <v>45.53</v>
      </c>
      <c r="AR7" s="40">
        <v>79.760000000000005</v>
      </c>
      <c r="AS7" s="40">
        <v>74.099999999999994</v>
      </c>
      <c r="AT7" s="40">
        <v>71.05</v>
      </c>
      <c r="AU7" s="40">
        <v>638.35</v>
      </c>
      <c r="AV7" s="40">
        <v>521.36</v>
      </c>
      <c r="AW7" s="40">
        <v>549.66999999999996</v>
      </c>
      <c r="AX7" s="40">
        <v>599.1</v>
      </c>
      <c r="AY7" s="40">
        <v>785.37</v>
      </c>
      <c r="AZ7" s="40">
        <v>439.16</v>
      </c>
      <c r="BA7" s="40">
        <v>1107.52</v>
      </c>
      <c r="BB7" s="40">
        <v>966</v>
      </c>
      <c r="BC7" s="40">
        <v>827.15</v>
      </c>
      <c r="BD7" s="40">
        <v>788.13</v>
      </c>
      <c r="BE7" s="40">
        <v>745.97</v>
      </c>
      <c r="BF7" s="40">
        <v>214.2</v>
      </c>
      <c r="BG7" s="40">
        <v>242.32</v>
      </c>
      <c r="BH7" s="40">
        <v>256.39999999999998</v>
      </c>
      <c r="BI7" s="40">
        <v>254.62</v>
      </c>
      <c r="BJ7" s="40">
        <v>250.26</v>
      </c>
      <c r="BK7" s="40">
        <v>227.97</v>
      </c>
      <c r="BL7" s="40">
        <v>70.17</v>
      </c>
      <c r="BM7" s="40">
        <v>70.48</v>
      </c>
      <c r="BN7" s="40">
        <v>72.3</v>
      </c>
      <c r="BO7" s="40">
        <v>71.739999999999995</v>
      </c>
      <c r="BP7" s="40">
        <v>83.88</v>
      </c>
      <c r="BQ7" s="40">
        <v>103.06</v>
      </c>
      <c r="BR7" s="40">
        <v>100.74</v>
      </c>
      <c r="BS7" s="40">
        <v>95.67</v>
      </c>
      <c r="BT7" s="40">
        <v>106.76</v>
      </c>
      <c r="BU7" s="40">
        <v>105.97</v>
      </c>
      <c r="BV7" s="40">
        <v>107.69</v>
      </c>
      <c r="BW7" s="40">
        <v>40.44</v>
      </c>
      <c r="BX7" s="40">
        <v>40.25</v>
      </c>
      <c r="BY7" s="40">
        <v>38.130000000000003</v>
      </c>
      <c r="BZ7" s="40">
        <v>37.92</v>
      </c>
      <c r="CA7" s="40">
        <v>33</v>
      </c>
      <c r="CB7" s="40">
        <v>26.92</v>
      </c>
      <c r="CC7" s="40">
        <v>27.33</v>
      </c>
      <c r="CD7" s="40">
        <v>27.25</v>
      </c>
      <c r="CE7" s="40">
        <v>24.35</v>
      </c>
      <c r="CF7" s="40">
        <v>24.73</v>
      </c>
      <c r="CG7" s="40">
        <v>20.260000000000002</v>
      </c>
      <c r="CH7" s="40">
        <v>23.82</v>
      </c>
      <c r="CI7" s="40">
        <v>24.24</v>
      </c>
      <c r="CJ7" s="40">
        <v>25.51</v>
      </c>
      <c r="CK7" s="40">
        <v>25.16</v>
      </c>
      <c r="CL7" s="40">
        <v>25.5</v>
      </c>
      <c r="CM7" s="40">
        <v>40.29</v>
      </c>
      <c r="CN7" s="40">
        <v>40.409999999999997</v>
      </c>
      <c r="CO7" s="40">
        <v>41.58</v>
      </c>
      <c r="CP7" s="40">
        <v>42.67</v>
      </c>
      <c r="CQ7" s="40">
        <v>42.68</v>
      </c>
      <c r="CR7" s="40">
        <v>52.31</v>
      </c>
      <c r="CS7" s="40">
        <v>35.14</v>
      </c>
      <c r="CT7" s="40">
        <v>38.11</v>
      </c>
      <c r="CU7" s="40">
        <v>41.64</v>
      </c>
      <c r="CV7" s="40">
        <v>42.36</v>
      </c>
      <c r="CW7" s="40">
        <v>43.02</v>
      </c>
      <c r="CX7" s="40">
        <v>61.99</v>
      </c>
      <c r="CY7" s="40">
        <v>62.26</v>
      </c>
      <c r="CZ7" s="40">
        <v>63.81</v>
      </c>
      <c r="DA7" s="40">
        <v>65.94</v>
      </c>
      <c r="DB7" s="40">
        <v>66.16</v>
      </c>
      <c r="DC7" s="40">
        <v>77.2</v>
      </c>
      <c r="DD7" s="40">
        <v>58.17</v>
      </c>
      <c r="DE7" s="40">
        <v>59.48</v>
      </c>
      <c r="DF7" s="40">
        <v>60.34</v>
      </c>
      <c r="DG7" s="40">
        <v>60.8</v>
      </c>
      <c r="DH7" s="40">
        <v>60.58</v>
      </c>
      <c r="DI7" s="40">
        <v>57.63</v>
      </c>
      <c r="DJ7" s="40">
        <v>58.13</v>
      </c>
      <c r="DK7" s="40">
        <v>59.87</v>
      </c>
      <c r="DL7" s="40">
        <v>56.74</v>
      </c>
      <c r="DM7" s="40">
        <v>58.37</v>
      </c>
      <c r="DN7" s="40">
        <v>61.29</v>
      </c>
      <c r="DO7" s="40">
        <v>54.09</v>
      </c>
      <c r="DP7" s="40">
        <v>53.88</v>
      </c>
      <c r="DQ7" s="40">
        <v>53.25</v>
      </c>
      <c r="DR7" s="40">
        <v>51.19</v>
      </c>
      <c r="DS7" s="40">
        <v>48.32</v>
      </c>
      <c r="DT7" s="40">
        <v>52.35</v>
      </c>
      <c r="DU7" s="40">
        <v>53.69</v>
      </c>
      <c r="DV7" s="40">
        <v>56.59</v>
      </c>
      <c r="DW7" s="40">
        <v>54.73</v>
      </c>
      <c r="DX7" s="40">
        <v>54.57</v>
      </c>
      <c r="DY7" s="40">
        <v>50.74</v>
      </c>
      <c r="DZ7" s="40">
        <v>0</v>
      </c>
      <c r="EA7" s="40">
        <v>0</v>
      </c>
      <c r="EB7" s="40">
        <v>0</v>
      </c>
      <c r="EC7" s="40">
        <v>0</v>
      </c>
      <c r="ED7" s="40">
        <v>0</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77.83</v>
      </c>
      <c r="V11" s="48">
        <f>IF(U6="-",NA(),U6)</f>
        <v>80.650000000000006</v>
      </c>
      <c r="W11" s="48">
        <f>IF(V6="-",NA(),V6)</f>
        <v>78.86</v>
      </c>
      <c r="X11" s="48">
        <f>IF(W6="-",NA(),W6)</f>
        <v>80.08</v>
      </c>
      <c r="Y11" s="48">
        <f>IF(X6="-",NA(),X6)</f>
        <v>90.98</v>
      </c>
      <c r="AE11" s="47" t="s">
        <v>23</v>
      </c>
      <c r="AF11" s="48">
        <f>IF(AE6="-",NA(),AE6)</f>
        <v>1016.9</v>
      </c>
      <c r="AG11" s="48">
        <f>IF(AF6="-",NA(),AF6)</f>
        <v>1005.57</v>
      </c>
      <c r="AH11" s="48">
        <f>IF(AG6="-",NA(),AG6)</f>
        <v>964.79</v>
      </c>
      <c r="AI11" s="48">
        <f>IF(AH6="-",NA(),AH6)</f>
        <v>984.71</v>
      </c>
      <c r="AJ11" s="48">
        <f>IF(AI6="-",NA(),AI6)</f>
        <v>956.89</v>
      </c>
      <c r="AP11" s="47" t="s">
        <v>23</v>
      </c>
      <c r="AQ11" s="48">
        <f>IF(AP6="-",NA(),AP6)</f>
        <v>48.11</v>
      </c>
      <c r="AR11" s="48">
        <f>IF(AQ6="-",NA(),AQ6)</f>
        <v>45.53</v>
      </c>
      <c r="AS11" s="48">
        <f>IF(AR6="-",NA(),AR6)</f>
        <v>79.760000000000005</v>
      </c>
      <c r="AT11" s="48">
        <f>IF(AS6="-",NA(),AS6)</f>
        <v>74.099999999999994</v>
      </c>
      <c r="AU11" s="48">
        <f>IF(AT6="-",NA(),AT6)</f>
        <v>71.05</v>
      </c>
      <c r="BA11" s="47" t="s">
        <v>23</v>
      </c>
      <c r="BB11" s="48">
        <f>IF(BA6="-",NA(),BA6)</f>
        <v>1107.52</v>
      </c>
      <c r="BC11" s="48">
        <f>IF(BB6="-",NA(),BB6)</f>
        <v>966</v>
      </c>
      <c r="BD11" s="48">
        <f>IF(BC6="-",NA(),BC6)</f>
        <v>827.15</v>
      </c>
      <c r="BE11" s="48">
        <f>IF(BD6="-",NA(),BD6)</f>
        <v>788.13</v>
      </c>
      <c r="BF11" s="48">
        <f>IF(BE6="-",NA(),BE6)</f>
        <v>745.97</v>
      </c>
      <c r="BL11" s="47" t="s">
        <v>23</v>
      </c>
      <c r="BM11" s="48">
        <f>IF(BL6="-",NA(),BL6)</f>
        <v>70.17</v>
      </c>
      <c r="BN11" s="48">
        <f>IF(BM6="-",NA(),BM6)</f>
        <v>70.48</v>
      </c>
      <c r="BO11" s="48">
        <f>IF(BN6="-",NA(),BN6)</f>
        <v>72.3</v>
      </c>
      <c r="BP11" s="48">
        <f>IF(BO6="-",NA(),BO6)</f>
        <v>71.739999999999995</v>
      </c>
      <c r="BQ11" s="48">
        <f>IF(BP6="-",NA(),BP6)</f>
        <v>83.88</v>
      </c>
      <c r="BW11" s="47" t="s">
        <v>23</v>
      </c>
      <c r="BX11" s="48">
        <f>IF(BW6="-",NA(),BW6)</f>
        <v>40.44</v>
      </c>
      <c r="BY11" s="48">
        <f>IF(BX6="-",NA(),BX6)</f>
        <v>40.25</v>
      </c>
      <c r="BZ11" s="48">
        <f>IF(BY6="-",NA(),BY6)</f>
        <v>38.130000000000003</v>
      </c>
      <c r="CA11" s="48">
        <f>IF(BZ6="-",NA(),BZ6)</f>
        <v>37.92</v>
      </c>
      <c r="CB11" s="48">
        <f>IF(CA6="-",NA(),CA6)</f>
        <v>33</v>
      </c>
      <c r="CH11" s="47" t="s">
        <v>23</v>
      </c>
      <c r="CI11" s="48">
        <f>IF(CH6="-",NA(),CH6)</f>
        <v>23.82</v>
      </c>
      <c r="CJ11" s="48">
        <f>IF(CI6="-",NA(),CI6)</f>
        <v>24.24</v>
      </c>
      <c r="CK11" s="48">
        <f>IF(CJ6="-",NA(),CJ6)</f>
        <v>25.51</v>
      </c>
      <c r="CL11" s="48">
        <f>IF(CK6="-",NA(),CK6)</f>
        <v>25.16</v>
      </c>
      <c r="CM11" s="48">
        <f>IF(CL6="-",NA(),CL6)</f>
        <v>25.5</v>
      </c>
      <c r="CS11" s="47" t="s">
        <v>23</v>
      </c>
      <c r="CT11" s="48">
        <f>IF(CS6="-",NA(),CS6)</f>
        <v>35.14</v>
      </c>
      <c r="CU11" s="48">
        <f>IF(CT6="-",NA(),CT6)</f>
        <v>38.11</v>
      </c>
      <c r="CV11" s="48">
        <f>IF(CU6="-",NA(),CU6)</f>
        <v>41.64</v>
      </c>
      <c r="CW11" s="48">
        <f>IF(CV6="-",NA(),CV6)</f>
        <v>42.36</v>
      </c>
      <c r="CX11" s="48">
        <f>IF(CW6="-",NA(),CW6)</f>
        <v>43.02</v>
      </c>
      <c r="DD11" s="47" t="s">
        <v>23</v>
      </c>
      <c r="DE11" s="48">
        <f>IF(DD6="-",NA(),DD6)</f>
        <v>58.17</v>
      </c>
      <c r="DF11" s="48">
        <f>IF(DE6="-",NA(),DE6)</f>
        <v>59.48</v>
      </c>
      <c r="DG11" s="48">
        <f>IF(DF6="-",NA(),DF6)</f>
        <v>60.34</v>
      </c>
      <c r="DH11" s="48">
        <f>IF(DG6="-",NA(),DG6)</f>
        <v>60.8</v>
      </c>
      <c r="DI11" s="48">
        <f>IF(DH6="-",NA(),DH6)</f>
        <v>60.58</v>
      </c>
      <c r="DO11" s="47" t="s">
        <v>23</v>
      </c>
      <c r="DP11" s="48">
        <f>IF(DO6="-",NA(),DO6)</f>
        <v>54.09</v>
      </c>
      <c r="DQ11" s="48">
        <f>IF(DP6="-",NA(),DP6)</f>
        <v>53.88</v>
      </c>
      <c r="DR11" s="48">
        <f>IF(DQ6="-",NA(),DQ6)</f>
        <v>53.25</v>
      </c>
      <c r="DS11" s="48">
        <f>IF(DR6="-",NA(),DR6)</f>
        <v>51.19</v>
      </c>
      <c r="DT11" s="48">
        <f>IF(DS6="-",NA(),DS6)</f>
        <v>48.32</v>
      </c>
      <c r="DZ11" s="47" t="s">
        <v>23</v>
      </c>
      <c r="EA11" s="48">
        <f>IF(DZ6="-",NA(),DZ6)</f>
        <v>0</v>
      </c>
      <c r="EB11" s="48">
        <f>IF(EA6="-",NA(),EA6)</f>
        <v>0</v>
      </c>
      <c r="EC11" s="48">
        <f>IF(EB6="-",NA(),EB6)</f>
        <v>0</v>
      </c>
      <c r="ED11" s="48">
        <f>IF(EC6="-",NA(),EC6)</f>
        <v>0</v>
      </c>
      <c r="EE11" s="48">
        <f>IF(ED6="-",NA(),ED6)</f>
        <v>0</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1D303D6-80BE-4015-B4A3-04BCFB285CA4}"/>
</file>

<file path=customXml/itemProps2.xml><?xml version="1.0" encoding="utf-8"?>
<ds:datastoreItem xmlns:ds="http://schemas.openxmlformats.org/officeDocument/2006/customXml" ds:itemID="{B70E0CFB-1B16-49BE-82E7-62C3A07A711F}"/>
</file>

<file path=customXml/itemProps3.xml><?xml version="1.0" encoding="utf-8"?>
<ds:datastoreItem xmlns:ds="http://schemas.openxmlformats.org/officeDocument/2006/customXml" ds:itemID="{EBCA88C2-CF26-4728-8FDC-BC60C396BE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2026-02-04T00:45:20Z</dcterms:created>
  <dcterms:modified xsi:type="dcterms:W3CDTF">2026-02-04T00:45:38Z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