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7.53\02_上下水道\25_経営比較分析表\R6決算\"/>
    </mc:Choice>
  </mc:AlternateContent>
  <workbookProtection workbookAlgorithmName="SHA-512" workbookHashValue="IW8OHxg50WVRIjPqPCcg6KIOzAOES4+gRnpIOo6rtTxd7o95DkYUYPl/6Mvb++2/Dbf1MnY8u8Gx80M9c9gGDw==" workbookSaltValue="PxlsrjtZZhFWKJDO0X2Ar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<sst xmlns="http://schemas.openxmlformats.org/spreadsheetml/2006/main" count="231" uniqueCount="117">
  <si>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</si>
  <si>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</si>
  <si>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</si>
  <si>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</si>
  <si>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</si>
  <si>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</si>
  <si>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</si>
  <si>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</si>
  <si>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</si>
  <si>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</si>
  <si>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</si>
  <si>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</si>
  <si>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</si>
  <si>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</si>
  <si>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</si>
  <si>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</si>
  <si>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</si>
  <si>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</si>
  <si>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</si>
  <si>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</si>
  <si>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</si>
  <si>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</si>
  <si>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</si>
  <si>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</si>
  <si>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</si>
  <si>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</si>
  <si>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</si>
  <si>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</si>
  <si>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</si>
  <si>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</si>
  <si>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</si>
  <si>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</si>
  <si>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</si>
  <si>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</si>
  <si>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</si>
  <si>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</si>
  <si>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</si>
  <si>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</si>
  <si>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</si>
  <si>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</si>
  <si>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</si>
  <si>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</si>
  <si>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</si>
  <si>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</si>
  <si>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</si>
  <si>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</si>
  <si>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</si>
  <si>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</si>
  <si>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</si>
  <si>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</si>
  <si>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</si>
  <si>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</si>
  <si>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</si>
  <si>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</si>
  <si>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</si>
  <si>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</si>
  <si>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</si>
  <si>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</si>
  <si>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</si>
  <si>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</si>
  <si>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</si>
  <si>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</si>
  <si>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</si>
  <si>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</si>
  <si>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</si>
  <si>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</si>
  <si>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</si>
  <si>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</si>
  <si>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</si>
  <si>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</si>
  <si>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</si>
  <si>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</si>
  <si>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</si>
  <si>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</si>
  <si>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</si>
  <si>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</si>
  <si>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</si>
  <si>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</si>
  <si>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</si>
  <si>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</si>
  <si>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</si>
  <si>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</si>
  <si>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</si>
  <si>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</si>
  <si>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</si>
  <si>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</si>
  <si>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</si>
  <si>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</si>
  <si>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</si>
  <si>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</si>
  <si>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</si>
  <si>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</si>
  <si>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</si>
  <si>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</si>
  <si>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</si>
  <si>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</si>
  <si>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</si>
  <si>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</si>
  <si>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</si>
  <si>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</si>
  <si>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</si>
  <si>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</si>
  <si>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</si>
  <si>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</si>
  <si>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</si>
  <si>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</si>
  <si>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</si>
  <si>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</si>
  <si>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</si>
  <si>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</si>
  <si>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</si>
  <si>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</si>
  <si>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</si>
  <si>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</si>
  <si>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流動比率ともに100％を上回り、累積欠損金もないが令和12年度までに返済することとしている一般会計からの借入金の償還資金を確保するまでの水準には至っておらず、また経常費用も、節減策にもかかわらず昨今の人件費を含む物価の継続的上昇により増加しており、資金収支のマイナス幅も拡大していることから令和７年度から市町負担金単価を引き上げることとしている。
　企業債残高対事業規模比率は営業収益の減少に伴い、前年同様類似団体平均値を上回った。初期投資に係る償還を既に終え、適正な水準となっていると考えるが、今後老朽化に伴う施設更新が増えると予測されることから、ストックマネジメント計画に基づき、企業債借入額及び償還額の平準化を図っていく。
　汚水処理原価は、人口が少なく有収水量が少ないことから類似団体平均値よりも高く、施設利用率は類似団体平均値よりもやや低くなっている。更なる維持管理費の削減に取り組み、また関連市町において未普及地域の水洗化率向上策を講じるなど、スケールメリットによる汚水処理原価の低減を図る必要がある。</t>
    <rPh sb="33" eb="35">
      <t>レイワ</t>
    </rPh>
    <rPh sb="37" eb="39">
      <t>ネンド</t>
    </rPh>
    <rPh sb="42" eb="44">
      <t>ヘンサイ</t>
    </rPh>
    <rPh sb="53" eb="55">
      <t>イッパン</t>
    </rPh>
    <rPh sb="55" eb="57">
      <t>カイケイ</t>
    </rPh>
    <rPh sb="60" eb="63">
      <t>カリイレキン</t>
    </rPh>
    <rPh sb="64" eb="66">
      <t>ショウカン</t>
    </rPh>
    <rPh sb="66" eb="68">
      <t>シキン</t>
    </rPh>
    <rPh sb="69" eb="71">
      <t>カクホ</t>
    </rPh>
    <rPh sb="76" eb="78">
      <t>スイジュン</t>
    </rPh>
    <rPh sb="80" eb="81">
      <t>イタ</t>
    </rPh>
    <rPh sb="117" eb="120">
      <t>ケイゾクテキ</t>
    </rPh>
    <rPh sb="132" eb="134">
      <t>シキン</t>
    </rPh>
    <rPh sb="134" eb="136">
      <t>シュウシ</t>
    </rPh>
    <rPh sb="141" eb="142">
      <t>ハバ</t>
    </rPh>
    <rPh sb="143" eb="145">
      <t>カクダイ</t>
    </rPh>
    <rPh sb="207" eb="209">
      <t>ゼンネン</t>
    </rPh>
    <rPh sb="209" eb="211">
      <t>ドウヨウ</t>
    </rPh>
    <phoneticPr fontId="4"/>
  </si>
  <si>
    <t>　有形固定資産減価償却率は、地方公営企業法適用に伴い、過去の減価償却費が反映されない計上方法となっていることから、類似団体平均値よりも低い水準となっている。
　管渠については、法定耐用年数を超過したものはないものの、供用開始から41年が経過しており、更に平成28年10月の鳥取県中部地震以降、大雨の際などに不明水が発生したことから管渠調査を実施。この調査を受けて令和５年度までに当面必要な管渠施設の老朽化対策を完了した。
　また、令和６年度新たに管渠調査を実施し、今後５年以内に対策を要する管渠が見つかったため、５年以内に更生工事を実施することとしている。
　さらに、令和７年１月埼玉県八潮市で発生した陥没事故を受けての全国特別重点調査についても適宜対応していく。</t>
    <rPh sb="144" eb="145">
      <t>フ</t>
    </rPh>
    <rPh sb="149" eb="150">
      <t>サイ</t>
    </rPh>
    <rPh sb="175" eb="177">
      <t>チョウサ</t>
    </rPh>
    <rPh sb="178" eb="179">
      <t>ウ</t>
    </rPh>
    <rPh sb="181" eb="183">
      <t>レイワ</t>
    </rPh>
    <rPh sb="184" eb="186">
      <t>ネンド</t>
    </rPh>
    <rPh sb="220" eb="221">
      <t>アラ</t>
    </rPh>
    <rPh sb="232" eb="234">
      <t>コンゴ</t>
    </rPh>
    <rPh sb="235" eb="236">
      <t>ネン</t>
    </rPh>
    <rPh sb="236" eb="238">
      <t>イナイ</t>
    </rPh>
    <rPh sb="239" eb="241">
      <t>タイサク</t>
    </rPh>
    <rPh sb="242" eb="243">
      <t>ヨウ</t>
    </rPh>
    <rPh sb="245" eb="247">
      <t>カンキョ</t>
    </rPh>
    <rPh sb="248" eb="249">
      <t>ミ</t>
    </rPh>
    <rPh sb="257" eb="258">
      <t>ネン</t>
    </rPh>
    <rPh sb="258" eb="260">
      <t>イナイ</t>
    </rPh>
    <rPh sb="261" eb="263">
      <t>コウセイ</t>
    </rPh>
    <rPh sb="263" eb="265">
      <t>コウジ</t>
    </rPh>
    <rPh sb="266" eb="268">
      <t>ジッシ</t>
    </rPh>
    <rPh sb="284" eb="286">
      <t>レイワ</t>
    </rPh>
    <rPh sb="287" eb="288">
      <t>ネン</t>
    </rPh>
    <rPh sb="289" eb="290">
      <t>ガツ</t>
    </rPh>
    <rPh sb="290" eb="293">
      <t>サイタマケン</t>
    </rPh>
    <rPh sb="293" eb="296">
      <t>ヤシオシ</t>
    </rPh>
    <rPh sb="297" eb="299">
      <t>ハッセイ</t>
    </rPh>
    <rPh sb="301" eb="303">
      <t>カン_x0000_</t>
    </rPh>
    <rPh sb="303" eb="305">
      <t>_x0001__x0001_</t>
    </rPh>
    <rPh sb="306" eb="307">
      <t/>
    </rPh>
    <phoneticPr fontId="4"/>
  </si>
  <si>
    <t>　経営状況については、１に記載の通り資金収支のマイナス幅が拡大していることから、令和７年度に負担金単価を引き上げ、当面の内部留保水準は維持される見通しとなった。
　その一方で経営環境悪化の要因である人口減及び物価上昇は今後も続くものと見込まれることから、経営戦略及びストックマネジメント計画に基づく計画的な改築更新や、省エネ機器･省エネ運転の導入等による維持管理費の更なる経費削減などに取り組んでいくとともに、市町との広域化・共同化について検討を進めウオーターＰＰＰ導入可能性調査を実施し持続可能な事業経営に努めていく。</t>
    <rPh sb="1" eb="3">
      <t>ケイエイ</t>
    </rPh>
    <rPh sb="3" eb="5">
      <t>ジョウキョウ</t>
    </rPh>
    <rPh sb="13" eb="15">
      <t>キサイ</t>
    </rPh>
    <rPh sb="16" eb="17">
      <t>トオ</t>
    </rPh>
    <rPh sb="18" eb="20">
      <t>シキン</t>
    </rPh>
    <rPh sb="20" eb="22">
      <t>シュウシ</t>
    </rPh>
    <rPh sb="27" eb="28">
      <t>ハバ</t>
    </rPh>
    <rPh sb="29" eb="31">
      <t>カクダイ</t>
    </rPh>
    <rPh sb="40" eb="42">
      <t>レイワ</t>
    </rPh>
    <rPh sb="43" eb="45">
      <t>ネンド</t>
    </rPh>
    <rPh sb="46" eb="49">
      <t>フタンキン</t>
    </rPh>
    <rPh sb="49" eb="51">
      <t>タンカ</t>
    </rPh>
    <rPh sb="52" eb="53">
      <t>ヒ</t>
    </rPh>
    <rPh sb="54" eb="55">
      <t>ア</t>
    </rPh>
    <rPh sb="57" eb="59">
      <t>トウメン</t>
    </rPh>
    <rPh sb="60" eb="62">
      <t>ナイブ</t>
    </rPh>
    <rPh sb="62" eb="64">
      <t>リュウホ</t>
    </rPh>
    <rPh sb="64" eb="66">
      <t>スイジュン</t>
    </rPh>
    <rPh sb="67" eb="69">
      <t>イジ</t>
    </rPh>
    <rPh sb="72" eb="74">
      <t>ミトオ</t>
    </rPh>
    <rPh sb="84" eb="86">
      <t>イッポウ</t>
    </rPh>
    <rPh sb="223" eb="224">
      <t>スス</t>
    </rPh>
    <rPh sb="233" eb="235">
      <t>ドウニュウ</t>
    </rPh>
    <rPh sb="235" eb="238">
      <t>カノウセイ</t>
    </rPh>
    <rPh sb="238" eb="240">
      <t>チョウサ</t>
    </rPh>
    <rPh sb="241" eb="243">
      <t>ジッシ</t>
    </rPh>
    <rPh sb="249" eb="251">
      <t>ジギョウ</t>
    </rPh>
    <rPh sb="254" eb="2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</si>
</sst>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6.07</c:v>
                </c:pt>
                <c:pt idx="1">
                  <c:v>1.24</c:v>
                </c:pt>
                <c:pt idx="2">
                  <c:v>2.38</c:v>
                </c:pt>
                <c:pt idx="3">
                  <c:v>0.86</c:v>
                </c:pt>
                <c:pt idx="4" formatCode="#,##0.00;&quot;△&quot;#,##0.00">
                  <c:v>0</c:v>
                </c:pt>
              </c:numCache>
            </c:numRef>
          </c:val>
          <c:extLst>
            <c:ext xmlns:c16="http://schemas.microsoft.com/office/drawing/2014/chart" uri="{C3380CC4-5D6E-409C-BE32-E72D297353CC}">
              <c16:uniqueId val="{00000000-10BD-4C81-9C02-E376E292F7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10BD-4C81-9C02-E376E292F7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63.39</c:v>
                </c:pt>
                <c:pt idx="1">
                  <c:v>67.2</c:v>
                </c:pt>
                <c:pt idx="2">
                  <c:v>63.44</c:v>
                </c:pt>
                <c:pt idx="3">
                  <c:v>63.65</c:v>
                </c:pt>
                <c:pt idx="4">
                  <c:v>63.55</c:v>
                </c:pt>
              </c:numCache>
            </c:numRef>
          </c:val>
          <c:extLst>
            <c:ext xmlns:c16="http://schemas.microsoft.com/office/drawing/2014/chart" uri="{C3380CC4-5D6E-409C-BE32-E72D297353CC}">
              <c16:uniqueId val="{00000000-BA36-48C1-A14D-D2CF6DEEB8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BA36-48C1-A14D-D2CF6DEEB8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91.71</c:v>
                </c:pt>
                <c:pt idx="1">
                  <c:v>91.7</c:v>
                </c:pt>
                <c:pt idx="2">
                  <c:v>91.62</c:v>
                </c:pt>
                <c:pt idx="3">
                  <c:v>91.77</c:v>
                </c:pt>
                <c:pt idx="4">
                  <c:v>91.85</c:v>
                </c:pt>
              </c:numCache>
            </c:numRef>
          </c:val>
          <c:extLst>
            <c:ext xmlns:c16="http://schemas.microsoft.com/office/drawing/2014/chart" uri="{C3380CC4-5D6E-409C-BE32-E72D297353CC}">
              <c16:uniqueId val="{00000000-D4E5-40B1-9227-E802434380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D4E5-40B1-9227-E802434380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108.74</c:v>
                </c:pt>
                <c:pt idx="1">
                  <c:v>110.08</c:v>
                </c:pt>
                <c:pt idx="2">
                  <c:v>104.71</c:v>
                </c:pt>
                <c:pt idx="3">
                  <c:v>103.49</c:v>
                </c:pt>
                <c:pt idx="4">
                  <c:v>102.26</c:v>
                </c:pt>
              </c:numCache>
            </c:numRef>
          </c:val>
          <c:extLst>
            <c:ext xmlns:c16="http://schemas.microsoft.com/office/drawing/2014/chart" uri="{C3380CC4-5D6E-409C-BE32-E72D297353CC}">
              <c16:uniqueId val="{00000000-16EC-41BF-A77C-DF246A7C5A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16EC-41BF-A77C-DF246A7C5A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4.88</c:v>
                </c:pt>
                <c:pt idx="1">
                  <c:v>9.8800000000000008</c:v>
                </c:pt>
                <c:pt idx="2">
                  <c:v>14.62</c:v>
                </c:pt>
                <c:pt idx="3">
                  <c:v>18.41</c:v>
                </c:pt>
                <c:pt idx="4">
                  <c:v>23.03</c:v>
                </c:pt>
              </c:numCache>
            </c:numRef>
          </c:val>
          <c:extLst>
            <c:ext xmlns:c16="http://schemas.microsoft.com/office/drawing/2014/chart" uri="{C3380CC4-5D6E-409C-BE32-E72D297353CC}">
              <c16:uniqueId val="{00000000-A849-4912-8CF2-79EA949CD4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A849-4912-8CF2-79EA949CD4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9D-4DD7-B8A5-6D809E2828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3A9D-4DD7-B8A5-6D809E2828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D8-4395-8D3A-307A503F51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98D8-4395-8D3A-307A503F51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131.66</c:v>
                </c:pt>
                <c:pt idx="1">
                  <c:v>196.4</c:v>
                </c:pt>
                <c:pt idx="2">
                  <c:v>182.92</c:v>
                </c:pt>
                <c:pt idx="3">
                  <c:v>134.88</c:v>
                </c:pt>
                <c:pt idx="4">
                  <c:v>138.55000000000001</c:v>
                </c:pt>
              </c:numCache>
            </c:numRef>
          </c:val>
          <c:extLst>
            <c:ext xmlns:c16="http://schemas.microsoft.com/office/drawing/2014/chart" uri="{C3380CC4-5D6E-409C-BE32-E72D297353CC}">
              <c16:uniqueId val="{00000000-C515-46F2-B2AC-FEBB500BD2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C515-46F2-B2AC-FEBB500BD2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244.28</c:v>
                </c:pt>
                <c:pt idx="1">
                  <c:v>235.59</c:v>
                </c:pt>
                <c:pt idx="2">
                  <c:v>245.7</c:v>
                </c:pt>
                <c:pt idx="3">
                  <c:v>257.77999999999997</c:v>
                </c:pt>
                <c:pt idx="4">
                  <c:v>248.05</c:v>
                </c:pt>
              </c:numCache>
            </c:numRef>
          </c:val>
          <c:extLst>
            <c:ext xmlns:c16="http://schemas.microsoft.com/office/drawing/2014/chart" uri="{C3380CC4-5D6E-409C-BE32-E72D297353CC}">
              <c16:uniqueId val="{00000000-8E5C-421E-BA32-70CB64FC10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8E5C-421E-BA32-70CB64FC10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4B-4EF7-B55E-325D9857D7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14B-4EF7-B55E-325D9857D7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83.14</c:v>
                </c:pt>
                <c:pt idx="1">
                  <c:v>80.87</c:v>
                </c:pt>
                <c:pt idx="2">
                  <c:v>89.44</c:v>
                </c:pt>
                <c:pt idx="3">
                  <c:v>91.34</c:v>
                </c:pt>
                <c:pt idx="4">
                  <c:v>94.53</c:v>
                </c:pt>
              </c:numCache>
            </c:numRef>
          </c:val>
          <c:extLst>
            <c:ext xmlns:c16="http://schemas.microsoft.com/office/drawing/2014/chart" uri="{C3380CC4-5D6E-409C-BE32-E72D297353CC}">
              <c16:uniqueId val="{00000000-7DC8-4801-BAFA-7B36C41822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7DC8-4801-BAFA-7B36C41822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40"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鳥取県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534003</v>
      </c>
      <c r="AM8" s="44"/>
      <c r="AN8" s="44"/>
      <c r="AO8" s="44"/>
      <c r="AP8" s="44"/>
      <c r="AQ8" s="44"/>
      <c r="AR8" s="44"/>
      <c r="AS8" s="44"/>
      <c r="AT8" s="45">
        <f>データ!T6</f>
        <v>3507.03</v>
      </c>
      <c r="AU8" s="45"/>
      <c r="AV8" s="45"/>
      <c r="AW8" s="45"/>
      <c r="AX8" s="45"/>
      <c r="AY8" s="45"/>
      <c r="AZ8" s="45"/>
      <c r="BA8" s="45"/>
      <c r="BB8" s="45">
        <f>データ!U6</f>
        <v>152.27000000000001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81.459999999999994</v>
      </c>
      <c r="J10" s="45"/>
      <c r="K10" s="45"/>
      <c r="L10" s="45"/>
      <c r="M10" s="45"/>
      <c r="N10" s="45"/>
      <c r="O10" s="45"/>
      <c r="P10" s="45">
        <f>データ!P6</f>
        <v>68.02</v>
      </c>
      <c r="Q10" s="45"/>
      <c r="R10" s="45"/>
      <c r="S10" s="45"/>
      <c r="T10" s="45"/>
      <c r="U10" s="45"/>
      <c r="V10" s="45"/>
      <c r="W10" s="45">
        <f>データ!Q6</f>
        <v>93.46</v>
      </c>
      <c r="X10" s="45"/>
      <c r="Y10" s="45"/>
      <c r="Z10" s="45"/>
      <c r="AA10" s="45"/>
      <c r="AB10" s="45"/>
      <c r="AC10" s="45"/>
      <c r="AD10" s="44">
        <f>データ!R6</f>
        <v>0</v>
      </c>
      <c r="AE10" s="44"/>
      <c r="AF10" s="44"/>
      <c r="AG10" s="44"/>
      <c r="AH10" s="44"/>
      <c r="AI10" s="44"/>
      <c r="AJ10" s="44"/>
      <c r="AK10" s="2"/>
      <c r="AL10" s="44">
        <f>データ!V6</f>
        <v>53874</v>
      </c>
      <c r="AM10" s="44"/>
      <c r="AN10" s="44"/>
      <c r="AO10" s="44"/>
      <c r="AP10" s="44"/>
      <c r="AQ10" s="44"/>
      <c r="AR10" s="44"/>
      <c r="AS10" s="44"/>
      <c r="AT10" s="45">
        <f>データ!W6</f>
        <v>19.079999999999998</v>
      </c>
      <c r="AU10" s="45"/>
      <c r="AV10" s="45"/>
      <c r="AW10" s="45"/>
      <c r="AX10" s="45"/>
      <c r="AY10" s="45"/>
      <c r="AZ10" s="45"/>
      <c r="BA10" s="45"/>
      <c r="BB10" s="45">
        <f>データ!X6</f>
        <v>2823.58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Lmf16XtsnuD2cWVFCsTKnawYXxk/Mmr47BDR8hCQO7m2O8b3RJVviSlhaw7VYbTSDIkiwNicWY79IpjEuy10Jw==" saltValue="/au0RNNpagI/XyFDSWiG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310000</v>
      </c>
      <c r="D6" s="19">
        <f t="shared" si="3"/>
        <v>46</v>
      </c>
      <c r="E6" s="19">
        <f t="shared" si="3"/>
        <v>17</v>
      </c>
      <c r="F6" s="19">
        <f t="shared" si="3"/>
        <v>3</v>
      </c>
      <c r="G6" s="19">
        <f t="shared" si="3"/>
        <v>0</v>
      </c>
      <c r="H6" s="19" t="str">
        <f t="shared" si="3"/>
        <v>鳥取県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81.459999999999994</v>
      </c>
      <c r="P6" s="20">
        <f t="shared" si="3"/>
        <v>68.02</v>
      </c>
      <c r="Q6" s="20">
        <f t="shared" si="3"/>
        <v>93.46</v>
      </c>
      <c r="R6" s="20">
        <f t="shared" si="3"/>
        <v>0</v>
      </c>
      <c r="S6" s="20">
        <f t="shared" si="3"/>
        <v>534003</v>
      </c>
      <c r="T6" s="20">
        <f t="shared" si="3"/>
        <v>3507.03</v>
      </c>
      <c r="U6" s="20">
        <f t="shared" si="3"/>
        <v>152.27000000000001</v>
      </c>
      <c r="V6" s="20">
        <f t="shared" si="3"/>
        <v>53874</v>
      </c>
      <c r="W6" s="20">
        <f t="shared" si="3"/>
        <v>19.079999999999998</v>
      </c>
      <c r="X6" s="20">
        <f t="shared" si="3"/>
        <v>2823.58</v>
      </c>
      <c r="Y6" s="21">
        <f>IF(Y7="",NA(),Y7)</f>
        <v>108.74</v>
      </c>
      <c r="Z6" s="21">
        <f t="shared" ref="Z6:AH6" si="4">IF(Z7="",NA(),Z7)</f>
        <v>110.08</v>
      </c>
      <c r="AA6" s="21">
        <f t="shared" si="4"/>
        <v>104.71</v>
      </c>
      <c r="AB6" s="21">
        <f t="shared" si="4"/>
        <v>103.49</v>
      </c>
      <c r="AC6" s="21">
        <f t="shared" si="4"/>
        <v>102.26</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131.66</v>
      </c>
      <c r="AV6" s="21">
        <f t="shared" ref="AV6:BD6" si="6">IF(AV7="",NA(),AV7)</f>
        <v>196.4</v>
      </c>
      <c r="AW6" s="21">
        <f t="shared" si="6"/>
        <v>182.92</v>
      </c>
      <c r="AX6" s="21">
        <f t="shared" si="6"/>
        <v>134.88</v>
      </c>
      <c r="AY6" s="21">
        <f t="shared" si="6"/>
        <v>138.55000000000001</v>
      </c>
      <c r="AZ6" s="21">
        <f t="shared" si="6"/>
        <v>101.14</v>
      </c>
      <c r="BA6" s="21">
        <f t="shared" si="6"/>
        <v>104.74</v>
      </c>
      <c r="BB6" s="21">
        <f t="shared" si="6"/>
        <v>104.74</v>
      </c>
      <c r="BC6" s="21">
        <f t="shared" si="6"/>
        <v>104.66</v>
      </c>
      <c r="BD6" s="21">
        <f t="shared" si="6"/>
        <v>103.57</v>
      </c>
      <c r="BE6" s="20" t="str">
        <f>IF(BE7="","",IF(BE7="-","【-】","【"&amp;SUBSTITUTE(TEXT(BE7,"#,##0.00"),"-","△")&amp;"】"))</f>
        <v>【103.38】</v>
      </c>
      <c r="BF6" s="21">
        <f>IF(BF7="",NA(),BF7)</f>
        <v>244.28</v>
      </c>
      <c r="BG6" s="21">
        <f t="shared" ref="BG6:BO6" si="7">IF(BG7="",NA(),BG7)</f>
        <v>235.59</v>
      </c>
      <c r="BH6" s="21">
        <f t="shared" si="7"/>
        <v>245.7</v>
      </c>
      <c r="BI6" s="21">
        <f t="shared" si="7"/>
        <v>257.77999999999997</v>
      </c>
      <c r="BJ6" s="21">
        <f t="shared" si="7"/>
        <v>248.05</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83.14</v>
      </c>
      <c r="CC6" s="21">
        <f t="shared" ref="CC6:CK6" si="9">IF(CC7="",NA(),CC7)</f>
        <v>80.87</v>
      </c>
      <c r="CD6" s="21">
        <f t="shared" si="9"/>
        <v>89.44</v>
      </c>
      <c r="CE6" s="21">
        <f t="shared" si="9"/>
        <v>91.34</v>
      </c>
      <c r="CF6" s="21">
        <f t="shared" si="9"/>
        <v>94.53</v>
      </c>
      <c r="CG6" s="21">
        <f t="shared" si="9"/>
        <v>50.67</v>
      </c>
      <c r="CH6" s="21">
        <f t="shared" si="9"/>
        <v>48.7</v>
      </c>
      <c r="CI6" s="21">
        <f t="shared" si="9"/>
        <v>52.53</v>
      </c>
      <c r="CJ6" s="21">
        <f t="shared" si="9"/>
        <v>52.75</v>
      </c>
      <c r="CK6" s="21">
        <f t="shared" si="9"/>
        <v>52.89</v>
      </c>
      <c r="CL6" s="20" t="str">
        <f>IF(CL7="","",IF(CL7="-","【-】","【"&amp;SUBSTITUTE(TEXT(CL7,"#,##0.00"),"-","△")&amp;"】"))</f>
        <v>【53.07】</v>
      </c>
      <c r="CM6" s="21">
        <f>IF(CM7="",NA(),CM7)</f>
        <v>63.39</v>
      </c>
      <c r="CN6" s="21">
        <f t="shared" ref="CN6:CV6" si="10">IF(CN7="",NA(),CN7)</f>
        <v>67.2</v>
      </c>
      <c r="CO6" s="21">
        <f t="shared" si="10"/>
        <v>63.44</v>
      </c>
      <c r="CP6" s="21">
        <f t="shared" si="10"/>
        <v>63.65</v>
      </c>
      <c r="CQ6" s="21">
        <f t="shared" si="10"/>
        <v>63.55</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91.71</v>
      </c>
      <c r="CY6" s="21">
        <f t="shared" ref="CY6:DG6" si="11">IF(CY7="",NA(),CY7)</f>
        <v>91.7</v>
      </c>
      <c r="CZ6" s="21">
        <f t="shared" si="11"/>
        <v>91.62</v>
      </c>
      <c r="DA6" s="21">
        <f t="shared" si="11"/>
        <v>91.77</v>
      </c>
      <c r="DB6" s="21">
        <f t="shared" si="11"/>
        <v>91.85</v>
      </c>
      <c r="DC6" s="21">
        <f t="shared" si="11"/>
        <v>94.01</v>
      </c>
      <c r="DD6" s="21">
        <f t="shared" si="11"/>
        <v>94.14</v>
      </c>
      <c r="DE6" s="21">
        <f t="shared" si="11"/>
        <v>94.02</v>
      </c>
      <c r="DF6" s="21">
        <f t="shared" si="11"/>
        <v>94.43</v>
      </c>
      <c r="DG6" s="21">
        <f t="shared" si="11"/>
        <v>94.27</v>
      </c>
      <c r="DH6" s="20" t="str">
        <f>IF(DH7="","",IF(DH7="-","【-】","【"&amp;SUBSTITUTE(TEXT(DH7,"#,##0.00"),"-","△")&amp;"】"))</f>
        <v>【94.19】</v>
      </c>
      <c r="DI6" s="21">
        <f>IF(DI7="",NA(),DI7)</f>
        <v>4.88</v>
      </c>
      <c r="DJ6" s="21">
        <f t="shared" ref="DJ6:DR6" si="12">IF(DJ7="",NA(),DJ7)</f>
        <v>9.8800000000000008</v>
      </c>
      <c r="DK6" s="21">
        <f t="shared" si="12"/>
        <v>14.62</v>
      </c>
      <c r="DL6" s="21">
        <f t="shared" si="12"/>
        <v>18.41</v>
      </c>
      <c r="DM6" s="21">
        <f t="shared" si="12"/>
        <v>23.03</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6.07</v>
      </c>
      <c r="EF6" s="21">
        <f t="shared" ref="EF6:EN6" si="14">IF(EF7="",NA(),EF7)</f>
        <v>1.24</v>
      </c>
      <c r="EG6" s="21">
        <f t="shared" si="14"/>
        <v>2.38</v>
      </c>
      <c r="EH6" s="21">
        <f t="shared" si="14"/>
        <v>0.86</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310000</v>
      </c>
      <c r="D7" s="23">
        <v>46</v>
      </c>
      <c r="E7" s="23">
        <v>17</v>
      </c>
      <c r="F7" s="23">
        <v>3</v>
      </c>
      <c r="G7" s="23">
        <v>0</v>
      </c>
      <c r="H7" s="23" t="s">
        <v>96</v>
      </c>
      <c r="I7" s="23" t="s">
        <v>97</v>
      </c>
      <c r="J7" s="23" t="s">
        <v>98</v>
      </c>
      <c r="K7" s="23" t="s">
        <v>99</v>
      </c>
      <c r="L7" s="23" t="s">
        <v>100</v>
      </c>
      <c r="M7" s="23" t="s">
        <v>101</v>
      </c>
      <c r="N7" s="24" t="s">
        <v>102</v>
      </c>
      <c r="O7" s="24">
        <v>81.459999999999994</v>
      </c>
      <c r="P7" s="24">
        <v>68.02</v>
      </c>
      <c r="Q7" s="24">
        <v>93.46</v>
      </c>
      <c r="R7" s="24">
        <v>0</v>
      </c>
      <c r="S7" s="24">
        <v>534003</v>
      </c>
      <c r="T7" s="24">
        <v>3507.03</v>
      </c>
      <c r="U7" s="24">
        <v>152.27000000000001</v>
      </c>
      <c r="V7" s="24">
        <v>53874</v>
      </c>
      <c r="W7" s="24">
        <v>19.079999999999998</v>
      </c>
      <c r="X7" s="24">
        <v>2823.58</v>
      </c>
      <c r="Y7" s="24">
        <v>108.74</v>
      </c>
      <c r="Z7" s="24">
        <v>110.08</v>
      </c>
      <c r="AA7" s="24">
        <v>104.71</v>
      </c>
      <c r="AB7" s="24">
        <v>103.49</v>
      </c>
      <c r="AC7" s="24">
        <v>102.26</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131.66</v>
      </c>
      <c r="AV7" s="24">
        <v>196.4</v>
      </c>
      <c r="AW7" s="24">
        <v>182.92</v>
      </c>
      <c r="AX7" s="24">
        <v>134.88</v>
      </c>
      <c r="AY7" s="24">
        <v>138.55000000000001</v>
      </c>
      <c r="AZ7" s="24">
        <v>101.14</v>
      </c>
      <c r="BA7" s="24">
        <v>104.74</v>
      </c>
      <c r="BB7" s="24">
        <v>104.74</v>
      </c>
      <c r="BC7" s="24">
        <v>104.66</v>
      </c>
      <c r="BD7" s="24">
        <v>103.57</v>
      </c>
      <c r="BE7" s="24">
        <v>103.38</v>
      </c>
      <c r="BF7" s="24">
        <v>244.28</v>
      </c>
      <c r="BG7" s="24">
        <v>235.59</v>
      </c>
      <c r="BH7" s="24">
        <v>245.7</v>
      </c>
      <c r="BI7" s="24">
        <v>257.77999999999997</v>
      </c>
      <c r="BJ7" s="24">
        <v>248.05</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83.14</v>
      </c>
      <c r="CC7" s="24">
        <v>80.87</v>
      </c>
      <c r="CD7" s="24">
        <v>89.44</v>
      </c>
      <c r="CE7" s="24">
        <v>91.34</v>
      </c>
      <c r="CF7" s="24">
        <v>94.53</v>
      </c>
      <c r="CG7" s="24">
        <v>50.67</v>
      </c>
      <c r="CH7" s="24">
        <v>48.7</v>
      </c>
      <c r="CI7" s="24">
        <v>52.53</v>
      </c>
      <c r="CJ7" s="24">
        <v>52.75</v>
      </c>
      <c r="CK7" s="24">
        <v>52.89</v>
      </c>
      <c r="CL7" s="24">
        <v>53.07</v>
      </c>
      <c r="CM7" s="24">
        <v>63.39</v>
      </c>
      <c r="CN7" s="24">
        <v>67.2</v>
      </c>
      <c r="CO7" s="24">
        <v>63.44</v>
      </c>
      <c r="CP7" s="24">
        <v>63.65</v>
      </c>
      <c r="CQ7" s="24">
        <v>63.55</v>
      </c>
      <c r="CR7" s="24">
        <v>68.2</v>
      </c>
      <c r="CS7" s="24">
        <v>68.05</v>
      </c>
      <c r="CT7" s="24">
        <v>67.099999999999994</v>
      </c>
      <c r="CU7" s="24">
        <v>71.900000000000006</v>
      </c>
      <c r="CV7" s="24">
        <v>68.599999999999994</v>
      </c>
      <c r="CW7" s="24">
        <v>68.61</v>
      </c>
      <c r="CX7" s="24">
        <v>91.71</v>
      </c>
      <c r="CY7" s="24">
        <v>91.7</v>
      </c>
      <c r="CZ7" s="24">
        <v>91.62</v>
      </c>
      <c r="DA7" s="24">
        <v>91.77</v>
      </c>
      <c r="DB7" s="24">
        <v>91.85</v>
      </c>
      <c r="DC7" s="24">
        <v>94.01</v>
      </c>
      <c r="DD7" s="24">
        <v>94.14</v>
      </c>
      <c r="DE7" s="24">
        <v>94.02</v>
      </c>
      <c r="DF7" s="24">
        <v>94.43</v>
      </c>
      <c r="DG7" s="24">
        <v>94.27</v>
      </c>
      <c r="DH7" s="24">
        <v>94.19</v>
      </c>
      <c r="DI7" s="24">
        <v>4.88</v>
      </c>
      <c r="DJ7" s="24">
        <v>9.8800000000000008</v>
      </c>
      <c r="DK7" s="24">
        <v>14.62</v>
      </c>
      <c r="DL7" s="24">
        <v>18.41</v>
      </c>
      <c r="DM7" s="24">
        <v>23.03</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6.07</v>
      </c>
      <c r="EF7" s="24">
        <v>1.24</v>
      </c>
      <c r="EG7" s="24">
        <v>2.38</v>
      </c>
      <c r="EH7" s="24">
        <v>0.86</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FDED883-7B53-4D18-9B4E-CDC014C591DA}"/>
</file>

<file path=customXml/itemProps2.xml><?xml version="1.0" encoding="utf-8"?>
<ds:datastoreItem xmlns:ds="http://schemas.openxmlformats.org/officeDocument/2006/customXml" ds:itemID="{F289DCEF-3D00-4B1E-9A63-1AF54F7E6936}"/>
</file>

<file path=customXml/itemProps3.xml><?xml version="1.0" encoding="utf-8"?>
<ds:datastoreItem xmlns:ds="http://schemas.openxmlformats.org/officeDocument/2006/customXml" ds:itemID="{3A96246A-5054-42A5-8079-94EC939F3A8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2026-01-27T07:52:19Z</cp:lastPrinted>
  <dcterms:created xsi:type="dcterms:W3CDTF">2025-12-23T06:07:21Z</dcterms:created>
  <dcterms:modified xsi:type="dcterms:W3CDTF">2026-02-02T01:48:41Z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