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fs.ad.pref.shimane.jp\総務部\財政課\34_決算統計\30_公営企業会計決算統計\公営企業等決算統計\公営企業一般\R7\260113_公営企業に係る経営比較分析表（令和６年度決算）の分析・公表について\03_部局回答\"/>
    </mc:Choice>
  </mc:AlternateContent>
  <xr:revisionPtr revIDLastSave="0" documentId="13_ncr:1_{B3C6A640-04D1-4BC9-866B-DD2274AB214E}" xr6:coauthVersionLast="47" xr6:coauthVersionMax="47" xr10:uidLastSave="{00000000-0000-0000-0000-000000000000}"/>
  <workbookProtection workbookAlgorithmName="SHA-512" workbookHashValue="qhsgzVOi2E7adQYVacnuOJy5zXIxR5j8l5LY0A6mhfcc6TCt4ETnCfXFO1dJtE71JMhZvvC/RuzBP2U0qxt2+w==" workbookSaltValue="vfpmP55FsfwIVh/LOFHpwA=="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AL10" i="4" s="1"/>
  <c r="T6" i="5"/>
  <c r="BB8" i="4" s="1"/>
  <c r="S6" i="5"/>
  <c r="AT8" i="4" s="1"/>
  <c r="R6" i="5"/>
  <c r="AL8" i="4" s="1"/>
  <c r="Q6" i="5"/>
  <c r="W10" i="4" s="1"/>
  <c r="P6" i="5"/>
  <c r="O6" i="5"/>
  <c r="N6" i="5"/>
  <c r="M6" i="5"/>
  <c r="L6" i="5"/>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J85" i="4"/>
  <c r="F85" i="4"/>
  <c r="BB10" i="4"/>
  <c r="P10" i="4"/>
  <c r="I10" i="4"/>
  <c r="B10" i="4"/>
  <c r="AD8" i="4"/>
  <c r="W8" i="4"/>
  <c r="P8" i="4"/>
  <c r="I8"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<sst xmlns="http://schemas.openxmlformats.org/spreadsheetml/2006/main" count="228" uniqueCount="114">
  <si>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</si>
  <si>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</si>
  <si>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</si>
  <si>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</si>
  <si>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</si>
  <si>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</si>
  <si>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</si>
  <si>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</si>
  <si>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</si>
  <si>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</si>
  <si>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</si>
  <si>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</si>
  <si>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</si>
  <si>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</si>
  <si>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</si>
  <si>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</si>
  <si>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</si>
  <si>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</si>
  <si>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</si>
  <si>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</si>
  <si>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</si>
  <si>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</si>
  <si>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</si>
  <si>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</si>
  <si>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</si>
  <si>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</si>
  <si>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</si>
  <si>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</si>
  <si>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</si>
  <si>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</si>
  <si>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</si>
  <si>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</si>
  <si>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</si>
  <si>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</si>
  <si>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</si>
  <si>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</si>
  <si>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</si>
  <si>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</si>
  <si>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</si>
  <si>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</si>
  <si>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</si>
  <si>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</si>
  <si>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</si>
  <si>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</si>
  <si>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</si>
  <si>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</si>
  <si>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</si>
  <si>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</si>
  <si>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</si>
  <si>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</si>
  <si>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</si>
  <si>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</si>
  <si>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</si>
  <si>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</si>
  <si>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</si>
  <si>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</si>
  <si>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</si>
  <si>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</si>
  <si>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</si>
  <si>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</si>
  <si>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</si>
  <si>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</si>
  <si>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</si>
  <si>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</si>
  <si>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</si>
  <si>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</si>
  <si>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</si>
  <si>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</si>
  <si>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</si>
  <si>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</si>
  <si>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</si>
  <si>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</si>
  <si>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</si>
  <si>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</si>
  <si>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</si>
  <si>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</si>
  <si>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</si>
  <si>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</si>
  <si>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</si>
  <si>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</si>
  <si>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</si>
  <si>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</si>
  <si>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</si>
  <si>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</si>
  <si>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</si>
  <si>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</si>
  <si>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</si>
  <si>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</si>
  <si>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</si>
  <si>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</si>
  <si>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</si>
  <si>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</si>
  <si>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</si>
  <si>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t>
  </si>
  <si>
    <t>法適用</t>
  </si>
  <si>
    <t>水道事業</t>
  </si>
  <si>
    <t>用水供給事業</t>
  </si>
  <si>
    <t>B</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</si>
  <si>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</si>
  <si>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</si>
  <si>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</si>
  <si>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</si>
  <si>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</si>
  <si>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</si>
  <si>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</si>
  <si>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</si>
  <si>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</si>
  <si>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</si>
  <si>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</si>
  <si>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</si>
  <si>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</si>
  <si>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【①有形固定資産減価償却率】
　管路延長の８割近くを占める事業が平成23年から給水を開始したため、類似団体平均に比べて低くなっていますが、昭和44年から給水を開始した事業もあり資産の老朽化への対応が大きな課題となっています。
【②管路経年化率、③管路更新率】
　大部分の管路が昭和50年代半ば以降に布設されているため、類似団体平均に比べて低くなっていますが、法定耐用年数を超過した施設については、アセットマネジメント手法を用いた「施設管理基本計画」に基づき、施設の長寿命化を図りつつ、優先度の高い区間から管路更新を進めていきます。</t>
    <phoneticPr fontId="4"/>
  </si>
  <si>
    <t>　令和６年度は、収支均衡を維持しており、概ね良好な経営状況にあります。
　人口減少、節水意識の高まり等により、今後も水需要の伸びが期待できない状況にある中、老朽化が進んでいる施設や管路等の大規模な設備更新も見込まれます。引き続き、県民生活に不可欠である安全で良質な水道水を安定的に供給し、重要なインフラとして県民生活を支えるため、「島根県企業局経営計画」を着実に実行し、経費の縮減と適正な収入の確保などの経営努力を行っていくとともに、「施設管理基本計画」に基づき、適切な維持管理により施設の長寿命化を図りつつ、施設の更新や耐震化を進めていきます。</t>
    <phoneticPr fontId="4"/>
  </si>
  <si>
    <t>　本県は、人口密度が低く、かつ山間部が大部分を占めていることなどから、水道事業を経営していくには極めて厳しい環境にありますが、業務見直しや経費縮減に取り組むなど経営努力によって公営企業に求められている経営水準を維持しています。
【①経常収支比率】
　令和６年度は、100％を上回り、経常利益を確保しています。
【②累積欠損金比率】
　令和６年度は、純利益を確保し、類似団体平均より低くなりました。累積欠損金はありますが、平成27年度に送水管の一部を受水団体に無償で移管し除却損を計上したことによるもので、別途、自己資本は十分確保してあり、経営への影響はありません。
【③流動比率】
　類似団体平均より低いですが、流動比率は150%以上あり、短期的な債務に対して支払能力を有しています。
【④企業債残高対給水収益比率】
　類似団体平均より高いですが、企業債の償還に支障はありません。
【⑤料金回収率】
　令和６年度は、100%を上回り、必要な費用を給水収益で賄うことができています。
【⑥給水原価】
　類似団体平均より低いのは、効率的な運営によるものです。
【⑦施設利用率】
　人口減少により需要が減少傾向にあり、建設当初の計画水量を満たすことが厳しい状況ですが、一時的な需要もあり、増加傾向にあります。
【⑧有収率】
　令和６年度は、概ね100%を確保しており、運営に支障が無い状態です。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</si>
</sst>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3" fillId="0" borderId="9"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79E-445D-A972-0668DE1A19F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0.32</c:v>
                </c:pt>
                <c:pt idx="1">
                  <c:v>0.28000000000000003</c:v>
                </c:pt>
                <c:pt idx="2">
                  <c:v>0.4</c:v>
                </c:pt>
                <c:pt idx="3">
                  <c:v>0.27</c:v>
                </c:pt>
                <c:pt idx="4">
                  <c:v>0.34</c:v>
                </c:pt>
              </c:numCache>
            </c:numRef>
          </c:val>
          <c:smooth val="0"/>
          <c:extLst>
            <c:ext xmlns:c16="http://schemas.microsoft.com/office/drawing/2014/chart" uri="{C3380CC4-5D6E-409C-BE32-E72D297353CC}">
              <c16:uniqueId val="{00000001-779E-445D-A972-0668DE1A19F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57.54</c:v>
                </c:pt>
                <c:pt idx="1">
                  <c:v>58.56</c:v>
                </c:pt>
                <c:pt idx="2">
                  <c:v>60.18</c:v>
                </c:pt>
                <c:pt idx="3">
                  <c:v>59.49</c:v>
                </c:pt>
                <c:pt idx="4">
                  <c:v>61.12</c:v>
                </c:pt>
              </c:numCache>
            </c:numRef>
          </c:val>
          <c:extLst>
            <c:ext xmlns:c16="http://schemas.microsoft.com/office/drawing/2014/chart" uri="{C3380CC4-5D6E-409C-BE32-E72D297353CC}">
              <c16:uniqueId val="{00000000-6FB8-4501-B76B-4551271BC8E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62.26</c:v>
                </c:pt>
                <c:pt idx="1">
                  <c:v>62.22</c:v>
                </c:pt>
                <c:pt idx="2">
                  <c:v>61.45</c:v>
                </c:pt>
                <c:pt idx="3">
                  <c:v>61.63</c:v>
                </c:pt>
                <c:pt idx="4">
                  <c:v>61.54</c:v>
                </c:pt>
              </c:numCache>
            </c:numRef>
          </c:val>
          <c:smooth val="0"/>
          <c:extLst>
            <c:ext xmlns:c16="http://schemas.microsoft.com/office/drawing/2014/chart" uri="{C3380CC4-5D6E-409C-BE32-E72D297353CC}">
              <c16:uniqueId val="{00000001-6FB8-4501-B76B-4551271BC8E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101.25</c:v>
                </c:pt>
                <c:pt idx="1">
                  <c:v>101.61</c:v>
                </c:pt>
                <c:pt idx="2">
                  <c:v>100.66</c:v>
                </c:pt>
                <c:pt idx="3">
                  <c:v>101.12</c:v>
                </c:pt>
                <c:pt idx="4">
                  <c:v>98.55</c:v>
                </c:pt>
              </c:numCache>
            </c:numRef>
          </c:val>
          <c:extLst>
            <c:ext xmlns:c16="http://schemas.microsoft.com/office/drawing/2014/chart" uri="{C3380CC4-5D6E-409C-BE32-E72D297353CC}">
              <c16:uniqueId val="{00000000-DA6C-4707-A719-46C23DB6CC9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100.16</c:v>
                </c:pt>
                <c:pt idx="1">
                  <c:v>100.28</c:v>
                </c:pt>
                <c:pt idx="2">
                  <c:v>100.29</c:v>
                </c:pt>
                <c:pt idx="3">
                  <c:v>100.36</c:v>
                </c:pt>
                <c:pt idx="4">
                  <c:v>100.31</c:v>
                </c:pt>
              </c:numCache>
            </c:numRef>
          </c:val>
          <c:smooth val="0"/>
          <c:extLst>
            <c:ext xmlns:c16="http://schemas.microsoft.com/office/drawing/2014/chart" uri="{C3380CC4-5D6E-409C-BE32-E72D297353CC}">
              <c16:uniqueId val="{00000001-DA6C-4707-A719-46C23DB6CC9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100.52</c:v>
                </c:pt>
                <c:pt idx="1">
                  <c:v>101.44</c:v>
                </c:pt>
                <c:pt idx="2">
                  <c:v>96.94</c:v>
                </c:pt>
                <c:pt idx="3">
                  <c:v>103.3</c:v>
                </c:pt>
                <c:pt idx="4">
                  <c:v>107.26</c:v>
                </c:pt>
              </c:numCache>
            </c:numRef>
          </c:val>
          <c:extLst>
            <c:ext xmlns:c16="http://schemas.microsoft.com/office/drawing/2014/chart" uri="{C3380CC4-5D6E-409C-BE32-E72D297353CC}">
              <c16:uniqueId val="{00000000-D569-40B8-A4B7-C09BE918A05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111.13</c:v>
                </c:pt>
                <c:pt idx="1">
                  <c:v>112.49</c:v>
                </c:pt>
                <c:pt idx="2">
                  <c:v>107.33</c:v>
                </c:pt>
                <c:pt idx="3">
                  <c:v>108.93</c:v>
                </c:pt>
                <c:pt idx="4">
                  <c:v>107.62</c:v>
                </c:pt>
              </c:numCache>
            </c:numRef>
          </c:val>
          <c:smooth val="0"/>
          <c:extLst>
            <c:ext xmlns:c16="http://schemas.microsoft.com/office/drawing/2014/chart" uri="{C3380CC4-5D6E-409C-BE32-E72D297353CC}">
              <c16:uniqueId val="{00000001-D569-40B8-A4B7-C09BE918A05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37.53</c:v>
                </c:pt>
                <c:pt idx="1">
                  <c:v>39.51</c:v>
                </c:pt>
                <c:pt idx="2">
                  <c:v>41.52</c:v>
                </c:pt>
                <c:pt idx="3">
                  <c:v>42.89</c:v>
                </c:pt>
                <c:pt idx="4">
                  <c:v>44.78</c:v>
                </c:pt>
              </c:numCache>
            </c:numRef>
          </c:val>
          <c:extLst>
            <c:ext xmlns:c16="http://schemas.microsoft.com/office/drawing/2014/chart" uri="{C3380CC4-5D6E-409C-BE32-E72D297353CC}">
              <c16:uniqueId val="{00000000-E75D-4AE2-AA66-9FB8411F1E6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57.5</c:v>
                </c:pt>
                <c:pt idx="1">
                  <c:v>58.52</c:v>
                </c:pt>
                <c:pt idx="2">
                  <c:v>59.51</c:v>
                </c:pt>
                <c:pt idx="3">
                  <c:v>60.24</c:v>
                </c:pt>
                <c:pt idx="4">
                  <c:v>60.8</c:v>
                </c:pt>
              </c:numCache>
            </c:numRef>
          </c:val>
          <c:smooth val="0"/>
          <c:extLst>
            <c:ext xmlns:c16="http://schemas.microsoft.com/office/drawing/2014/chart" uri="{C3380CC4-5D6E-409C-BE32-E72D297353CC}">
              <c16:uniqueId val="{00000001-E75D-4AE2-AA66-9FB8411F1E6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10.15</c:v>
                </c:pt>
                <c:pt idx="1">
                  <c:v>12.46</c:v>
                </c:pt>
                <c:pt idx="2">
                  <c:v>16.059999999999999</c:v>
                </c:pt>
                <c:pt idx="3">
                  <c:v>17.649999999999999</c:v>
                </c:pt>
                <c:pt idx="4">
                  <c:v>20.399999999999999</c:v>
                </c:pt>
              </c:numCache>
            </c:numRef>
          </c:val>
          <c:extLst>
            <c:ext xmlns:c16="http://schemas.microsoft.com/office/drawing/2014/chart" uri="{C3380CC4-5D6E-409C-BE32-E72D297353CC}">
              <c16:uniqueId val="{00000000-E09D-4302-ABD7-81CDF3E34BD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30.3</c:v>
                </c:pt>
                <c:pt idx="1">
                  <c:v>31.74</c:v>
                </c:pt>
                <c:pt idx="2">
                  <c:v>32.380000000000003</c:v>
                </c:pt>
                <c:pt idx="3">
                  <c:v>34.479999999999997</c:v>
                </c:pt>
                <c:pt idx="4">
                  <c:v>38.24</c:v>
                </c:pt>
              </c:numCache>
            </c:numRef>
          </c:val>
          <c:smooth val="0"/>
          <c:extLst>
            <c:ext xmlns:c16="http://schemas.microsoft.com/office/drawing/2014/chart" uri="{C3380CC4-5D6E-409C-BE32-E72D297353CC}">
              <c16:uniqueId val="{00000001-E09D-4302-ABD7-81CDF3E34BD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24.59</c:v>
                </c:pt>
                <c:pt idx="1">
                  <c:v>23.24</c:v>
                </c:pt>
                <c:pt idx="2">
                  <c:v>26.92</c:v>
                </c:pt>
                <c:pt idx="3">
                  <c:v>20.94</c:v>
                </c:pt>
                <c:pt idx="4">
                  <c:v>10.42</c:v>
                </c:pt>
              </c:numCache>
            </c:numRef>
          </c:val>
          <c:extLst>
            <c:ext xmlns:c16="http://schemas.microsoft.com/office/drawing/2014/chart" uri="{C3380CC4-5D6E-409C-BE32-E72D297353CC}">
              <c16:uniqueId val="{00000000-060A-461F-A831-2D1BE4CC32E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12.29</c:v>
                </c:pt>
                <c:pt idx="1">
                  <c:v>8.77</c:v>
                </c:pt>
                <c:pt idx="2">
                  <c:v>8.81</c:v>
                </c:pt>
                <c:pt idx="3">
                  <c:v>8.48</c:v>
                </c:pt>
                <c:pt idx="4">
                  <c:v>11</c:v>
                </c:pt>
              </c:numCache>
            </c:numRef>
          </c:val>
          <c:smooth val="0"/>
          <c:extLst>
            <c:ext xmlns:c16="http://schemas.microsoft.com/office/drawing/2014/chart" uri="{C3380CC4-5D6E-409C-BE32-E72D297353CC}">
              <c16:uniqueId val="{00000001-060A-461F-A831-2D1BE4CC32E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247.69</c:v>
                </c:pt>
                <c:pt idx="1">
                  <c:v>242.32</c:v>
                </c:pt>
                <c:pt idx="2">
                  <c:v>165.35</c:v>
                </c:pt>
                <c:pt idx="3">
                  <c:v>151.32</c:v>
                </c:pt>
                <c:pt idx="4">
                  <c:v>166.06</c:v>
                </c:pt>
              </c:numCache>
            </c:numRef>
          </c:val>
          <c:extLst>
            <c:ext xmlns:c16="http://schemas.microsoft.com/office/drawing/2014/chart" uri="{C3380CC4-5D6E-409C-BE32-E72D297353CC}">
              <c16:uniqueId val="{00000000-F9F7-46F1-A14C-AA793659DC4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284.45</c:v>
                </c:pt>
                <c:pt idx="1">
                  <c:v>309.23</c:v>
                </c:pt>
                <c:pt idx="2">
                  <c:v>313.43</c:v>
                </c:pt>
                <c:pt idx="3">
                  <c:v>303.10000000000002</c:v>
                </c:pt>
                <c:pt idx="4">
                  <c:v>318.89999999999998</c:v>
                </c:pt>
              </c:numCache>
            </c:numRef>
          </c:val>
          <c:smooth val="0"/>
          <c:extLst>
            <c:ext xmlns:c16="http://schemas.microsoft.com/office/drawing/2014/chart" uri="{C3380CC4-5D6E-409C-BE32-E72D297353CC}">
              <c16:uniqueId val="{00000001-F9F7-46F1-A14C-AA793659DC4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429.59</c:v>
                </c:pt>
                <c:pt idx="1">
                  <c:v>399.45</c:v>
                </c:pt>
                <c:pt idx="2">
                  <c:v>365.42</c:v>
                </c:pt>
                <c:pt idx="3">
                  <c:v>327.31</c:v>
                </c:pt>
                <c:pt idx="4">
                  <c:v>336.92</c:v>
                </c:pt>
              </c:numCache>
            </c:numRef>
          </c:val>
          <c:extLst>
            <c:ext xmlns:c16="http://schemas.microsoft.com/office/drawing/2014/chart" uri="{C3380CC4-5D6E-409C-BE32-E72D297353CC}">
              <c16:uniqueId val="{00000000-6C45-44B6-ABD0-24E7D6FFB21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260.95999999999998</c:v>
                </c:pt>
                <c:pt idx="1">
                  <c:v>240.07</c:v>
                </c:pt>
                <c:pt idx="2">
                  <c:v>224.81</c:v>
                </c:pt>
                <c:pt idx="3">
                  <c:v>210.83</c:v>
                </c:pt>
                <c:pt idx="4">
                  <c:v>204.34</c:v>
                </c:pt>
              </c:numCache>
            </c:numRef>
          </c:val>
          <c:smooth val="0"/>
          <c:extLst>
            <c:ext xmlns:c16="http://schemas.microsoft.com/office/drawing/2014/chart" uri="{C3380CC4-5D6E-409C-BE32-E72D297353CC}">
              <c16:uniqueId val="{00000001-6C45-44B6-ABD0-24E7D6FFB21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98.57</c:v>
                </c:pt>
                <c:pt idx="1">
                  <c:v>99.86</c:v>
                </c:pt>
                <c:pt idx="2">
                  <c:v>96.01</c:v>
                </c:pt>
                <c:pt idx="3">
                  <c:v>102.31</c:v>
                </c:pt>
                <c:pt idx="4">
                  <c:v>104.31</c:v>
                </c:pt>
              </c:numCache>
            </c:numRef>
          </c:val>
          <c:extLst>
            <c:ext xmlns:c16="http://schemas.microsoft.com/office/drawing/2014/chart" uri="{C3380CC4-5D6E-409C-BE32-E72D297353CC}">
              <c16:uniqueId val="{00000000-DEBF-4D3F-BC25-6F83D8BA130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110.77</c:v>
                </c:pt>
                <c:pt idx="1">
                  <c:v>112.35</c:v>
                </c:pt>
                <c:pt idx="2">
                  <c:v>106.47</c:v>
                </c:pt>
                <c:pt idx="3">
                  <c:v>107.7</c:v>
                </c:pt>
                <c:pt idx="4">
                  <c:v>106.29</c:v>
                </c:pt>
              </c:numCache>
            </c:numRef>
          </c:val>
          <c:smooth val="0"/>
          <c:extLst>
            <c:ext xmlns:c16="http://schemas.microsoft.com/office/drawing/2014/chart" uri="{C3380CC4-5D6E-409C-BE32-E72D297353CC}">
              <c16:uniqueId val="{00000001-DEBF-4D3F-BC25-6F83D8BA130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66.5</c:v>
                </c:pt>
                <c:pt idx="1">
                  <c:v>64.75</c:v>
                </c:pt>
                <c:pt idx="2">
                  <c:v>66.400000000000006</c:v>
                </c:pt>
                <c:pt idx="3">
                  <c:v>68.099999999999994</c:v>
                </c:pt>
                <c:pt idx="4">
                  <c:v>66.760000000000005</c:v>
                </c:pt>
              </c:numCache>
            </c:numRef>
          </c:val>
          <c:extLst>
            <c:ext xmlns:c16="http://schemas.microsoft.com/office/drawing/2014/chart" uri="{C3380CC4-5D6E-409C-BE32-E72D297353CC}">
              <c16:uniqueId val="{00000000-3161-4122-BC56-026416DE0A8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73.180000000000007</c:v>
                </c:pt>
                <c:pt idx="1">
                  <c:v>73.05</c:v>
                </c:pt>
                <c:pt idx="2">
                  <c:v>77.53</c:v>
                </c:pt>
                <c:pt idx="3">
                  <c:v>76.25</c:v>
                </c:pt>
                <c:pt idx="4">
                  <c:v>77.75</c:v>
                </c:pt>
              </c:numCache>
            </c:numRef>
          </c:val>
          <c:smooth val="0"/>
          <c:extLst>
            <c:ext xmlns:c16="http://schemas.microsoft.com/office/drawing/2014/chart" uri="{C3380CC4-5D6E-409C-BE32-E72D297353CC}">
              <c16:uniqueId val="{00000001-3161-4122-BC56-026416DE0A8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【318.90】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【60.80】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【38.24】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島根県</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69"/>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81" t="s">
        <v>9</v>
      </c>
      <c r="BM7" s="82"/>
      <c r="BN7" s="82"/>
      <c r="BO7" s="82"/>
      <c r="BP7" s="82"/>
      <c r="BQ7" s="82"/>
      <c r="BR7" s="82"/>
      <c r="BS7" s="82"/>
      <c r="BT7" s="82"/>
      <c r="BU7" s="82"/>
      <c r="BV7" s="82"/>
      <c r="BW7" s="82"/>
      <c r="BX7" s="82"/>
      <c r="BY7" s="83"/>
    </row>
    <row r="8" spans="1:78" ht="18.75" customHeight="1" x14ac:dyDescent="0.15">
      <c r="A8" s="2"/>
      <c r="B8" s="74" t="str">
        <f>データ!$I$6</f>
        <v>法適用</v>
      </c>
      <c r="C8" s="75"/>
      <c r="D8" s="75"/>
      <c r="E8" s="75"/>
      <c r="F8" s="75"/>
      <c r="G8" s="75"/>
      <c r="H8" s="75"/>
      <c r="I8" s="74" t="str">
        <f>データ!$J$6</f>
        <v>水道事業</v>
      </c>
      <c r="J8" s="75"/>
      <c r="K8" s="75"/>
      <c r="L8" s="75"/>
      <c r="M8" s="75"/>
      <c r="N8" s="75"/>
      <c r="O8" s="76"/>
      <c r="P8" s="77" t="str">
        <f>データ!$K$6</f>
        <v>用水供給事業</v>
      </c>
      <c r="Q8" s="77"/>
      <c r="R8" s="77"/>
      <c r="S8" s="77"/>
      <c r="T8" s="77"/>
      <c r="U8" s="77"/>
      <c r="V8" s="77"/>
      <c r="W8" s="77" t="str">
        <f>データ!$L$6</f>
        <v>B</v>
      </c>
      <c r="X8" s="77"/>
      <c r="Y8" s="77"/>
      <c r="Z8" s="77"/>
      <c r="AA8" s="77"/>
      <c r="AB8" s="77"/>
      <c r="AC8" s="77"/>
      <c r="AD8" s="77" t="str">
        <f>データ!$M$6</f>
        <v>非設置</v>
      </c>
      <c r="AE8" s="77"/>
      <c r="AF8" s="77"/>
      <c r="AG8" s="77"/>
      <c r="AH8" s="77"/>
      <c r="AI8" s="77"/>
      <c r="AJ8" s="77"/>
      <c r="AK8" s="2"/>
      <c r="AL8" s="68">
        <f>データ!$R$6</f>
        <v>642590</v>
      </c>
      <c r="AM8" s="68"/>
      <c r="AN8" s="68"/>
      <c r="AO8" s="68"/>
      <c r="AP8" s="68"/>
      <c r="AQ8" s="68"/>
      <c r="AR8" s="68"/>
      <c r="AS8" s="68"/>
      <c r="AT8" s="36">
        <f>データ!$S$6</f>
        <v>6707.78</v>
      </c>
      <c r="AU8" s="37"/>
      <c r="AV8" s="37"/>
      <c r="AW8" s="37"/>
      <c r="AX8" s="37"/>
      <c r="AY8" s="37"/>
      <c r="AZ8" s="37"/>
      <c r="BA8" s="37"/>
      <c r="BB8" s="57">
        <f>データ!$T$6</f>
        <v>95.8</v>
      </c>
      <c r="BC8" s="57"/>
      <c r="BD8" s="57"/>
      <c r="BE8" s="57"/>
      <c r="BF8" s="57"/>
      <c r="BG8" s="57"/>
      <c r="BH8" s="57"/>
      <c r="BI8" s="57"/>
      <c r="BJ8" s="3"/>
      <c r="BK8" s="3"/>
      <c r="BL8" s="70" t="s">
        <v>10</v>
      </c>
      <c r="BM8" s="71"/>
      <c r="BN8" s="72" t="s">
        <v>11</v>
      </c>
      <c r="BO8" s="72"/>
      <c r="BP8" s="72"/>
      <c r="BQ8" s="72"/>
      <c r="BR8" s="72"/>
      <c r="BS8" s="72"/>
      <c r="BT8" s="72"/>
      <c r="BU8" s="72"/>
      <c r="BV8" s="72"/>
      <c r="BW8" s="72"/>
      <c r="BX8" s="72"/>
      <c r="BY8" s="73"/>
    </row>
    <row r="9" spans="1:78" ht="18.75" customHeight="1" x14ac:dyDescent="0.15">
      <c r="A9" s="2"/>
      <c r="B9" s="47" t="s">
        <v>12</v>
      </c>
      <c r="C9" s="48"/>
      <c r="D9" s="48"/>
      <c r="E9" s="48"/>
      <c r="F9" s="48"/>
      <c r="G9" s="48"/>
      <c r="H9" s="48"/>
      <c r="I9" s="47" t="s">
        <v>13</v>
      </c>
      <c r="J9" s="48"/>
      <c r="K9" s="48"/>
      <c r="L9" s="48"/>
      <c r="M9" s="48"/>
      <c r="N9" s="48"/>
      <c r="O9" s="69"/>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15">
      <c r="A10" s="2"/>
      <c r="B10" s="36" t="str">
        <f>データ!$N$6</f>
        <v>-</v>
      </c>
      <c r="C10" s="37"/>
      <c r="D10" s="37"/>
      <c r="E10" s="37"/>
      <c r="F10" s="37"/>
      <c r="G10" s="37"/>
      <c r="H10" s="37"/>
      <c r="I10" s="36">
        <f>データ!$O$6</f>
        <v>80.88</v>
      </c>
      <c r="J10" s="37"/>
      <c r="K10" s="37"/>
      <c r="L10" s="37"/>
      <c r="M10" s="37"/>
      <c r="N10" s="37"/>
      <c r="O10" s="67"/>
      <c r="P10" s="57">
        <f>データ!$P$6</f>
        <v>54.55</v>
      </c>
      <c r="Q10" s="57"/>
      <c r="R10" s="57"/>
      <c r="S10" s="57"/>
      <c r="T10" s="57"/>
      <c r="U10" s="57"/>
      <c r="V10" s="57"/>
      <c r="W10" s="68">
        <f>データ!$Q$6</f>
        <v>0</v>
      </c>
      <c r="X10" s="68"/>
      <c r="Y10" s="68"/>
      <c r="Z10" s="68"/>
      <c r="AA10" s="68"/>
      <c r="AB10" s="68"/>
      <c r="AC10" s="68"/>
      <c r="AD10" s="2"/>
      <c r="AE10" s="2"/>
      <c r="AF10" s="2"/>
      <c r="AG10" s="2"/>
      <c r="AH10" s="2"/>
      <c r="AI10" s="2"/>
      <c r="AJ10" s="2"/>
      <c r="AK10" s="2"/>
      <c r="AL10" s="68">
        <f>データ!$U$6</f>
        <v>268867</v>
      </c>
      <c r="AM10" s="68"/>
      <c r="AN10" s="68"/>
      <c r="AO10" s="68"/>
      <c r="AP10" s="68"/>
      <c r="AQ10" s="68"/>
      <c r="AR10" s="68"/>
      <c r="AS10" s="68"/>
      <c r="AT10" s="36">
        <f>データ!$V$6</f>
        <v>951.94</v>
      </c>
      <c r="AU10" s="37"/>
      <c r="AV10" s="37"/>
      <c r="AW10" s="37"/>
      <c r="AX10" s="37"/>
      <c r="AY10" s="37"/>
      <c r="AZ10" s="37"/>
      <c r="BA10" s="37"/>
      <c r="BB10" s="57">
        <f>データ!$W$6</f>
        <v>282.44</v>
      </c>
      <c r="BC10" s="57"/>
      <c r="BD10" s="57"/>
      <c r="BE10" s="57"/>
      <c r="BF10" s="57"/>
      <c r="BG10" s="57"/>
      <c r="BH10" s="57"/>
      <c r="BI10" s="57"/>
      <c r="BJ10" s="2"/>
      <c r="BK10" s="2"/>
      <c r="BL10" s="58" t="s">
        <v>21</v>
      </c>
      <c r="BM10" s="59"/>
      <c r="BN10" s="60" t="s">
        <v>22</v>
      </c>
      <c r="BO10" s="60"/>
      <c r="BP10" s="60"/>
      <c r="BQ10" s="60"/>
      <c r="BR10" s="60"/>
      <c r="BS10" s="60"/>
      <c r="BT10" s="60"/>
      <c r="BU10" s="60"/>
      <c r="BV10" s="60"/>
      <c r="BW10" s="60"/>
      <c r="BX10" s="60"/>
      <c r="BY10" s="6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15">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113</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1" t="s">
        <v>111</v>
      </c>
      <c r="BM47" s="42"/>
      <c r="BN47" s="42"/>
      <c r="BO47" s="42"/>
      <c r="BP47" s="42"/>
      <c r="BQ47" s="42"/>
      <c r="BR47" s="42"/>
      <c r="BS47" s="42"/>
      <c r="BT47" s="42"/>
      <c r="BU47" s="42"/>
      <c r="BV47" s="42"/>
      <c r="BW47" s="42"/>
      <c r="BX47" s="42"/>
      <c r="BY47" s="42"/>
      <c r="BZ47" s="4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1"/>
      <c r="BM48" s="42"/>
      <c r="BN48" s="42"/>
      <c r="BO48" s="42"/>
      <c r="BP48" s="42"/>
      <c r="BQ48" s="42"/>
      <c r="BR48" s="42"/>
      <c r="BS48" s="42"/>
      <c r="BT48" s="42"/>
      <c r="BU48" s="42"/>
      <c r="BV48" s="42"/>
      <c r="BW48" s="42"/>
      <c r="BX48" s="42"/>
      <c r="BY48" s="42"/>
      <c r="BZ48" s="4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1"/>
      <c r="BM49" s="42"/>
      <c r="BN49" s="42"/>
      <c r="BO49" s="42"/>
      <c r="BP49" s="42"/>
      <c r="BQ49" s="42"/>
      <c r="BR49" s="42"/>
      <c r="BS49" s="42"/>
      <c r="BT49" s="42"/>
      <c r="BU49" s="42"/>
      <c r="BV49" s="42"/>
      <c r="BW49" s="42"/>
      <c r="BX49" s="42"/>
      <c r="BY49" s="42"/>
      <c r="BZ49" s="4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1"/>
      <c r="BM50" s="42"/>
      <c r="BN50" s="42"/>
      <c r="BO50" s="42"/>
      <c r="BP50" s="42"/>
      <c r="BQ50" s="42"/>
      <c r="BR50" s="42"/>
      <c r="BS50" s="42"/>
      <c r="BT50" s="42"/>
      <c r="BU50" s="42"/>
      <c r="BV50" s="42"/>
      <c r="BW50" s="42"/>
      <c r="BX50" s="42"/>
      <c r="BY50" s="42"/>
      <c r="BZ50" s="4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1"/>
      <c r="BM51" s="42"/>
      <c r="BN51" s="42"/>
      <c r="BO51" s="42"/>
      <c r="BP51" s="42"/>
      <c r="BQ51" s="42"/>
      <c r="BR51" s="42"/>
      <c r="BS51" s="42"/>
      <c r="BT51" s="42"/>
      <c r="BU51" s="42"/>
      <c r="BV51" s="42"/>
      <c r="BW51" s="42"/>
      <c r="BX51" s="42"/>
      <c r="BY51" s="42"/>
      <c r="BZ51" s="4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1"/>
      <c r="BM52" s="42"/>
      <c r="BN52" s="42"/>
      <c r="BO52" s="42"/>
      <c r="BP52" s="42"/>
      <c r="BQ52" s="42"/>
      <c r="BR52" s="42"/>
      <c r="BS52" s="42"/>
      <c r="BT52" s="42"/>
      <c r="BU52" s="42"/>
      <c r="BV52" s="42"/>
      <c r="BW52" s="42"/>
      <c r="BX52" s="42"/>
      <c r="BY52" s="42"/>
      <c r="BZ52" s="4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1"/>
      <c r="BM53" s="42"/>
      <c r="BN53" s="42"/>
      <c r="BO53" s="42"/>
      <c r="BP53" s="42"/>
      <c r="BQ53" s="42"/>
      <c r="BR53" s="42"/>
      <c r="BS53" s="42"/>
      <c r="BT53" s="42"/>
      <c r="BU53" s="42"/>
      <c r="BV53" s="42"/>
      <c r="BW53" s="42"/>
      <c r="BX53" s="42"/>
      <c r="BY53" s="42"/>
      <c r="BZ53" s="4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1"/>
      <c r="BM54" s="42"/>
      <c r="BN54" s="42"/>
      <c r="BO54" s="42"/>
      <c r="BP54" s="42"/>
      <c r="BQ54" s="42"/>
      <c r="BR54" s="42"/>
      <c r="BS54" s="42"/>
      <c r="BT54" s="42"/>
      <c r="BU54" s="42"/>
      <c r="BV54" s="42"/>
      <c r="BW54" s="42"/>
      <c r="BX54" s="42"/>
      <c r="BY54" s="42"/>
      <c r="BZ54" s="4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1"/>
      <c r="BM55" s="42"/>
      <c r="BN55" s="42"/>
      <c r="BO55" s="42"/>
      <c r="BP55" s="42"/>
      <c r="BQ55" s="42"/>
      <c r="BR55" s="42"/>
      <c r="BS55" s="42"/>
      <c r="BT55" s="42"/>
      <c r="BU55" s="42"/>
      <c r="BV55" s="42"/>
      <c r="BW55" s="42"/>
      <c r="BX55" s="42"/>
      <c r="BY55" s="42"/>
      <c r="BZ55" s="4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1"/>
      <c r="BM56" s="42"/>
      <c r="BN56" s="42"/>
      <c r="BO56" s="42"/>
      <c r="BP56" s="42"/>
      <c r="BQ56" s="42"/>
      <c r="BR56" s="42"/>
      <c r="BS56" s="42"/>
      <c r="BT56" s="42"/>
      <c r="BU56" s="42"/>
      <c r="BV56" s="42"/>
      <c r="BW56" s="42"/>
      <c r="BX56" s="42"/>
      <c r="BY56" s="42"/>
      <c r="BZ56" s="4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1"/>
      <c r="BM57" s="42"/>
      <c r="BN57" s="42"/>
      <c r="BO57" s="42"/>
      <c r="BP57" s="42"/>
      <c r="BQ57" s="42"/>
      <c r="BR57" s="42"/>
      <c r="BS57" s="42"/>
      <c r="BT57" s="42"/>
      <c r="BU57" s="42"/>
      <c r="BV57" s="42"/>
      <c r="BW57" s="42"/>
      <c r="BX57" s="42"/>
      <c r="BY57" s="42"/>
      <c r="BZ57" s="4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1"/>
      <c r="BM58" s="42"/>
      <c r="BN58" s="42"/>
      <c r="BO58" s="42"/>
      <c r="BP58" s="42"/>
      <c r="BQ58" s="42"/>
      <c r="BR58" s="42"/>
      <c r="BS58" s="42"/>
      <c r="BT58" s="42"/>
      <c r="BU58" s="42"/>
      <c r="BV58" s="42"/>
      <c r="BW58" s="42"/>
      <c r="BX58" s="42"/>
      <c r="BY58" s="42"/>
      <c r="BZ58" s="4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1"/>
      <c r="BM59" s="42"/>
      <c r="BN59" s="42"/>
      <c r="BO59" s="42"/>
      <c r="BP59" s="42"/>
      <c r="BQ59" s="42"/>
      <c r="BR59" s="42"/>
      <c r="BS59" s="42"/>
      <c r="BT59" s="42"/>
      <c r="BU59" s="42"/>
      <c r="BV59" s="42"/>
      <c r="BW59" s="42"/>
      <c r="BX59" s="42"/>
      <c r="BY59" s="42"/>
      <c r="BZ59" s="43"/>
    </row>
    <row r="60" spans="1:78" ht="13.5" customHeight="1" x14ac:dyDescent="0.15">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41"/>
      <c r="BM60" s="42"/>
      <c r="BN60" s="42"/>
      <c r="BO60" s="42"/>
      <c r="BP60" s="42"/>
      <c r="BQ60" s="42"/>
      <c r="BR60" s="42"/>
      <c r="BS60" s="42"/>
      <c r="BT60" s="42"/>
      <c r="BU60" s="42"/>
      <c r="BV60" s="42"/>
      <c r="BW60" s="42"/>
      <c r="BX60" s="42"/>
      <c r="BY60" s="42"/>
      <c r="BZ60" s="43"/>
    </row>
    <row r="61" spans="1:78" ht="13.5" customHeight="1" x14ac:dyDescent="0.15">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41"/>
      <c r="BM61" s="42"/>
      <c r="BN61" s="42"/>
      <c r="BO61" s="42"/>
      <c r="BP61" s="42"/>
      <c r="BQ61" s="42"/>
      <c r="BR61" s="42"/>
      <c r="BS61" s="42"/>
      <c r="BT61" s="42"/>
      <c r="BU61" s="42"/>
      <c r="BV61" s="42"/>
      <c r="BW61" s="42"/>
      <c r="BX61" s="42"/>
      <c r="BY61" s="42"/>
      <c r="BZ61" s="4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1"/>
      <c r="BM62" s="42"/>
      <c r="BN62" s="42"/>
      <c r="BO62" s="42"/>
      <c r="BP62" s="42"/>
      <c r="BQ62" s="42"/>
      <c r="BR62" s="42"/>
      <c r="BS62" s="42"/>
      <c r="BT62" s="42"/>
      <c r="BU62" s="42"/>
      <c r="BV62" s="42"/>
      <c r="BW62" s="42"/>
      <c r="BX62" s="42"/>
      <c r="BY62" s="42"/>
      <c r="BZ62" s="4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1" t="s">
        <v>112</v>
      </c>
      <c r="BM66" s="42"/>
      <c r="BN66" s="42"/>
      <c r="BO66" s="42"/>
      <c r="BP66" s="42"/>
      <c r="BQ66" s="42"/>
      <c r="BR66" s="42"/>
      <c r="BS66" s="42"/>
      <c r="BT66" s="42"/>
      <c r="BU66" s="42"/>
      <c r="BV66" s="42"/>
      <c r="BW66" s="42"/>
      <c r="BX66" s="42"/>
      <c r="BY66" s="42"/>
      <c r="BZ66" s="4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1"/>
      <c r="BM67" s="42"/>
      <c r="BN67" s="42"/>
      <c r="BO67" s="42"/>
      <c r="BP67" s="42"/>
      <c r="BQ67" s="42"/>
      <c r="BR67" s="42"/>
      <c r="BS67" s="42"/>
      <c r="BT67" s="42"/>
      <c r="BU67" s="42"/>
      <c r="BV67" s="42"/>
      <c r="BW67" s="42"/>
      <c r="BX67" s="42"/>
      <c r="BY67" s="42"/>
      <c r="BZ67" s="4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1"/>
      <c r="BM68" s="42"/>
      <c r="BN68" s="42"/>
      <c r="BO68" s="42"/>
      <c r="BP68" s="42"/>
      <c r="BQ68" s="42"/>
      <c r="BR68" s="42"/>
      <c r="BS68" s="42"/>
      <c r="BT68" s="42"/>
      <c r="BU68" s="42"/>
      <c r="BV68" s="42"/>
      <c r="BW68" s="42"/>
      <c r="BX68" s="42"/>
      <c r="BY68" s="42"/>
      <c r="BZ68" s="4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1"/>
      <c r="BM69" s="42"/>
      <c r="BN69" s="42"/>
      <c r="BO69" s="42"/>
      <c r="BP69" s="42"/>
      <c r="BQ69" s="42"/>
      <c r="BR69" s="42"/>
      <c r="BS69" s="42"/>
      <c r="BT69" s="42"/>
      <c r="BU69" s="42"/>
      <c r="BV69" s="42"/>
      <c r="BW69" s="42"/>
      <c r="BX69" s="42"/>
      <c r="BY69" s="42"/>
      <c r="BZ69" s="4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1"/>
      <c r="BM70" s="42"/>
      <c r="BN70" s="42"/>
      <c r="BO70" s="42"/>
      <c r="BP70" s="42"/>
      <c r="BQ70" s="42"/>
      <c r="BR70" s="42"/>
      <c r="BS70" s="42"/>
      <c r="BT70" s="42"/>
      <c r="BU70" s="42"/>
      <c r="BV70" s="42"/>
      <c r="BW70" s="42"/>
      <c r="BX70" s="42"/>
      <c r="BY70" s="42"/>
      <c r="BZ70" s="4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1"/>
      <c r="BM71" s="42"/>
      <c r="BN71" s="42"/>
      <c r="BO71" s="42"/>
      <c r="BP71" s="42"/>
      <c r="BQ71" s="42"/>
      <c r="BR71" s="42"/>
      <c r="BS71" s="42"/>
      <c r="BT71" s="42"/>
      <c r="BU71" s="42"/>
      <c r="BV71" s="42"/>
      <c r="BW71" s="42"/>
      <c r="BX71" s="42"/>
      <c r="BY71" s="42"/>
      <c r="BZ71" s="4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1"/>
      <c r="BM72" s="42"/>
      <c r="BN72" s="42"/>
      <c r="BO72" s="42"/>
      <c r="BP72" s="42"/>
      <c r="BQ72" s="42"/>
      <c r="BR72" s="42"/>
      <c r="BS72" s="42"/>
      <c r="BT72" s="42"/>
      <c r="BU72" s="42"/>
      <c r="BV72" s="42"/>
      <c r="BW72" s="42"/>
      <c r="BX72" s="42"/>
      <c r="BY72" s="42"/>
      <c r="BZ72" s="4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1"/>
      <c r="BM73" s="42"/>
      <c r="BN73" s="42"/>
      <c r="BO73" s="42"/>
      <c r="BP73" s="42"/>
      <c r="BQ73" s="42"/>
      <c r="BR73" s="42"/>
      <c r="BS73" s="42"/>
      <c r="BT73" s="42"/>
      <c r="BU73" s="42"/>
      <c r="BV73" s="42"/>
      <c r="BW73" s="42"/>
      <c r="BX73" s="42"/>
      <c r="BY73" s="42"/>
      <c r="BZ73" s="4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1"/>
      <c r="BM74" s="42"/>
      <c r="BN74" s="42"/>
      <c r="BO74" s="42"/>
      <c r="BP74" s="42"/>
      <c r="BQ74" s="42"/>
      <c r="BR74" s="42"/>
      <c r="BS74" s="42"/>
      <c r="BT74" s="42"/>
      <c r="BU74" s="42"/>
      <c r="BV74" s="42"/>
      <c r="BW74" s="42"/>
      <c r="BX74" s="42"/>
      <c r="BY74" s="42"/>
      <c r="BZ74" s="4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1"/>
      <c r="BM75" s="42"/>
      <c r="BN75" s="42"/>
      <c r="BO75" s="42"/>
      <c r="BP75" s="42"/>
      <c r="BQ75" s="42"/>
      <c r="BR75" s="42"/>
      <c r="BS75" s="42"/>
      <c r="BT75" s="42"/>
      <c r="BU75" s="42"/>
      <c r="BV75" s="42"/>
      <c r="BW75" s="42"/>
      <c r="BX75" s="42"/>
      <c r="BY75" s="42"/>
      <c r="BZ75" s="4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1"/>
      <c r="BM76" s="42"/>
      <c r="BN76" s="42"/>
      <c r="BO76" s="42"/>
      <c r="BP76" s="42"/>
      <c r="BQ76" s="42"/>
      <c r="BR76" s="42"/>
      <c r="BS76" s="42"/>
      <c r="BT76" s="42"/>
      <c r="BU76" s="42"/>
      <c r="BV76" s="42"/>
      <c r="BW76" s="42"/>
      <c r="BX76" s="42"/>
      <c r="BY76" s="42"/>
      <c r="BZ76" s="4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1"/>
      <c r="BM77" s="42"/>
      <c r="BN77" s="42"/>
      <c r="BO77" s="42"/>
      <c r="BP77" s="42"/>
      <c r="BQ77" s="42"/>
      <c r="BR77" s="42"/>
      <c r="BS77" s="42"/>
      <c r="BT77" s="42"/>
      <c r="BU77" s="42"/>
      <c r="BV77" s="42"/>
      <c r="BW77" s="42"/>
      <c r="BX77" s="42"/>
      <c r="BY77" s="42"/>
      <c r="BZ77" s="4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1"/>
      <c r="BM78" s="42"/>
      <c r="BN78" s="42"/>
      <c r="BO78" s="42"/>
      <c r="BP78" s="42"/>
      <c r="BQ78" s="42"/>
      <c r="BR78" s="42"/>
      <c r="BS78" s="42"/>
      <c r="BT78" s="42"/>
      <c r="BU78" s="42"/>
      <c r="BV78" s="42"/>
      <c r="BW78" s="42"/>
      <c r="BX78" s="42"/>
      <c r="BY78" s="42"/>
      <c r="BZ78" s="4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1"/>
      <c r="BM79" s="42"/>
      <c r="BN79" s="42"/>
      <c r="BO79" s="42"/>
      <c r="BP79" s="42"/>
      <c r="BQ79" s="42"/>
      <c r="BR79" s="42"/>
      <c r="BS79" s="42"/>
      <c r="BT79" s="42"/>
      <c r="BU79" s="42"/>
      <c r="BV79" s="42"/>
      <c r="BW79" s="42"/>
      <c r="BX79" s="42"/>
      <c r="BY79" s="42"/>
      <c r="BZ79" s="4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1"/>
      <c r="BM80" s="42"/>
      <c r="BN80" s="42"/>
      <c r="BO80" s="42"/>
      <c r="BP80" s="42"/>
      <c r="BQ80" s="42"/>
      <c r="BR80" s="42"/>
      <c r="BS80" s="42"/>
      <c r="BT80" s="42"/>
      <c r="BU80" s="42"/>
      <c r="BV80" s="42"/>
      <c r="BW80" s="42"/>
      <c r="BX80" s="42"/>
      <c r="BY80" s="42"/>
      <c r="BZ80" s="4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1"/>
      <c r="BM81" s="42"/>
      <c r="BN81" s="42"/>
      <c r="BO81" s="42"/>
      <c r="BP81" s="42"/>
      <c r="BQ81" s="42"/>
      <c r="BR81" s="42"/>
      <c r="BS81" s="42"/>
      <c r="BT81" s="42"/>
      <c r="BU81" s="42"/>
      <c r="BV81" s="42"/>
      <c r="BW81" s="42"/>
      <c r="BX81" s="42"/>
      <c r="BY81" s="42"/>
      <c r="BZ81" s="4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5"/>
      <c r="BN82" s="55"/>
      <c r="BO82" s="55"/>
      <c r="BP82" s="55"/>
      <c r="BQ82" s="55"/>
      <c r="BR82" s="55"/>
      <c r="BS82" s="55"/>
      <c r="BT82" s="55"/>
      <c r="BU82" s="55"/>
      <c r="BV82" s="55"/>
      <c r="BW82" s="55"/>
      <c r="BX82" s="55"/>
      <c r="BY82" s="55"/>
      <c r="BZ82" s="56"/>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【107.62】</v>
      </c>
      <c r="F85" s="13" t="str">
        <f>データ!AS6</f>
        <v>【11.00】</v>
      </c>
      <c r="G85" s="13" t="str">
        <f>データ!BD6</f>
        <v>【318.90】</v>
      </c>
      <c r="H85" s="13" t="str">
        <f>データ!BO6</f>
        <v>【204.34】</v>
      </c>
      <c r="I85" s="13" t="str">
        <f>データ!BZ6</f>
        <v>【106.29】</v>
      </c>
      <c r="J85" s="13" t="str">
        <f>データ!CK6</f>
        <v>【77.75】</v>
      </c>
      <c r="K85" s="13" t="str">
        <f>データ!CV6</f>
        <v>【61.54】</v>
      </c>
      <c r="L85" s="13" t="str">
        <f>データ!DG6</f>
        <v>【100.31】</v>
      </c>
      <c r="M85" s="13" t="str">
        <f>データ!DR6</f>
        <v>【60.80】</v>
      </c>
      <c r="N85" s="13" t="str">
        <f>データ!EC6</f>
        <v>【38.24】</v>
      </c>
      <c r="O85" s="13" t="str">
        <f>データ!EN6</f>
        <v>【0.34】</v>
      </c>
    </row>
  </sheetData>
  <sheetProtection algorithmName="SHA-512" hashValue="xAx9is1JEITnfRJXLT0Ahmqjc3QUTcEnaOQ0DcRNNJcqKz4dbpbeOTI3cm6rO7xJsCdLy7tNIEunvrfWyShe+w==" saltValue="H5gcGxT7+Pwcw7bDhKXQB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320005</v>
      </c>
      <c r="D6" s="20">
        <f t="shared" si="3"/>
        <v>46</v>
      </c>
      <c r="E6" s="20">
        <f t="shared" si="3"/>
        <v>1</v>
      </c>
      <c r="F6" s="20">
        <f t="shared" si="3"/>
        <v>0</v>
      </c>
      <c r="G6" s="20">
        <f t="shared" si="3"/>
        <v>2</v>
      </c>
      <c r="H6" s="20" t="str">
        <f t="shared" si="3"/>
        <v>島根県</v>
      </c>
      <c r="I6" s="20" t="str">
        <f t="shared" si="3"/>
        <v>法適用</v>
      </c>
      <c r="J6" s="20" t="str">
        <f t="shared" si="3"/>
        <v>水道事業</v>
      </c>
      <c r="K6" s="20" t="str">
        <f t="shared" si="3"/>
        <v>用水供給事業</v>
      </c>
      <c r="L6" s="20" t="str">
        <f t="shared" si="3"/>
        <v>B</v>
      </c>
      <c r="M6" s="20" t="str">
        <f t="shared" si="3"/>
        <v>非設置</v>
      </c>
      <c r="N6" s="21" t="str">
        <f t="shared" si="3"/>
        <v>-</v>
      </c>
      <c r="O6" s="21">
        <f t="shared" si="3"/>
        <v>80.88</v>
      </c>
      <c r="P6" s="21">
        <f t="shared" si="3"/>
        <v>54.55</v>
      </c>
      <c r="Q6" s="21">
        <f t="shared" si="3"/>
        <v>0</v>
      </c>
      <c r="R6" s="21">
        <f t="shared" si="3"/>
        <v>642590</v>
      </c>
      <c r="S6" s="21">
        <f t="shared" si="3"/>
        <v>6707.78</v>
      </c>
      <c r="T6" s="21">
        <f t="shared" si="3"/>
        <v>95.8</v>
      </c>
      <c r="U6" s="21">
        <f t="shared" si="3"/>
        <v>268867</v>
      </c>
      <c r="V6" s="21">
        <f t="shared" si="3"/>
        <v>951.94</v>
      </c>
      <c r="W6" s="21">
        <f t="shared" si="3"/>
        <v>282.44</v>
      </c>
      <c r="X6" s="22">
        <f>IF(X7="",NA(),X7)</f>
        <v>100.52</v>
      </c>
      <c r="Y6" s="22">
        <f t="shared" ref="Y6:AG6" si="4">IF(Y7="",NA(),Y7)</f>
        <v>101.44</v>
      </c>
      <c r="Z6" s="22">
        <f t="shared" si="4"/>
        <v>96.94</v>
      </c>
      <c r="AA6" s="22">
        <f t="shared" si="4"/>
        <v>103.3</v>
      </c>
      <c r="AB6" s="22">
        <f t="shared" si="4"/>
        <v>107.26</v>
      </c>
      <c r="AC6" s="22">
        <f t="shared" si="4"/>
        <v>111.13</v>
      </c>
      <c r="AD6" s="22">
        <f t="shared" si="4"/>
        <v>112.49</v>
      </c>
      <c r="AE6" s="22">
        <f t="shared" si="4"/>
        <v>107.33</v>
      </c>
      <c r="AF6" s="22">
        <f t="shared" si="4"/>
        <v>108.93</v>
      </c>
      <c r="AG6" s="22">
        <f t="shared" si="4"/>
        <v>107.62</v>
      </c>
      <c r="AH6" s="21" t="str">
        <f>IF(AH7="","",IF(AH7="-","【-】","【"&amp;SUBSTITUTE(TEXT(AH7,"#,##0.00"),"-","△")&amp;"】"))</f>
        <v>【107.62】</v>
      </c>
      <c r="AI6" s="22">
        <f>IF(AI7="",NA(),AI7)</f>
        <v>24.59</v>
      </c>
      <c r="AJ6" s="22">
        <f t="shared" ref="AJ6:AR6" si="5">IF(AJ7="",NA(),AJ7)</f>
        <v>23.24</v>
      </c>
      <c r="AK6" s="22">
        <f t="shared" si="5"/>
        <v>26.92</v>
      </c>
      <c r="AL6" s="22">
        <f t="shared" si="5"/>
        <v>20.94</v>
      </c>
      <c r="AM6" s="22">
        <f t="shared" si="5"/>
        <v>10.42</v>
      </c>
      <c r="AN6" s="22">
        <f t="shared" si="5"/>
        <v>12.29</v>
      </c>
      <c r="AO6" s="22">
        <f t="shared" si="5"/>
        <v>8.77</v>
      </c>
      <c r="AP6" s="22">
        <f t="shared" si="5"/>
        <v>8.81</v>
      </c>
      <c r="AQ6" s="22">
        <f t="shared" si="5"/>
        <v>8.48</v>
      </c>
      <c r="AR6" s="22">
        <f t="shared" si="5"/>
        <v>11</v>
      </c>
      <c r="AS6" s="21" t="str">
        <f>IF(AS7="","",IF(AS7="-","【-】","【"&amp;SUBSTITUTE(TEXT(AS7,"#,##0.00"),"-","△")&amp;"】"))</f>
        <v>【11.00】</v>
      </c>
      <c r="AT6" s="22">
        <f>IF(AT7="",NA(),AT7)</f>
        <v>247.69</v>
      </c>
      <c r="AU6" s="22">
        <f t="shared" ref="AU6:BC6" si="6">IF(AU7="",NA(),AU7)</f>
        <v>242.32</v>
      </c>
      <c r="AV6" s="22">
        <f t="shared" si="6"/>
        <v>165.35</v>
      </c>
      <c r="AW6" s="22">
        <f t="shared" si="6"/>
        <v>151.32</v>
      </c>
      <c r="AX6" s="22">
        <f t="shared" si="6"/>
        <v>166.06</v>
      </c>
      <c r="AY6" s="22">
        <f t="shared" si="6"/>
        <v>284.45</v>
      </c>
      <c r="AZ6" s="22">
        <f t="shared" si="6"/>
        <v>309.23</v>
      </c>
      <c r="BA6" s="22">
        <f t="shared" si="6"/>
        <v>313.43</v>
      </c>
      <c r="BB6" s="22">
        <f t="shared" si="6"/>
        <v>303.10000000000002</v>
      </c>
      <c r="BC6" s="22">
        <f t="shared" si="6"/>
        <v>318.89999999999998</v>
      </c>
      <c r="BD6" s="21" t="str">
        <f>IF(BD7="","",IF(BD7="-","【-】","【"&amp;SUBSTITUTE(TEXT(BD7,"#,##0.00"),"-","△")&amp;"】"))</f>
        <v>【318.90】</v>
      </c>
      <c r="BE6" s="22">
        <f>IF(BE7="",NA(),BE7)</f>
        <v>429.59</v>
      </c>
      <c r="BF6" s="22">
        <f t="shared" ref="BF6:BN6" si="7">IF(BF7="",NA(),BF7)</f>
        <v>399.45</v>
      </c>
      <c r="BG6" s="22">
        <f t="shared" si="7"/>
        <v>365.42</v>
      </c>
      <c r="BH6" s="22">
        <f t="shared" si="7"/>
        <v>327.31</v>
      </c>
      <c r="BI6" s="22">
        <f t="shared" si="7"/>
        <v>336.92</v>
      </c>
      <c r="BJ6" s="22">
        <f t="shared" si="7"/>
        <v>260.95999999999998</v>
      </c>
      <c r="BK6" s="22">
        <f t="shared" si="7"/>
        <v>240.07</v>
      </c>
      <c r="BL6" s="22">
        <f t="shared" si="7"/>
        <v>224.81</v>
      </c>
      <c r="BM6" s="22">
        <f t="shared" si="7"/>
        <v>210.83</v>
      </c>
      <c r="BN6" s="22">
        <f t="shared" si="7"/>
        <v>204.34</v>
      </c>
      <c r="BO6" s="21" t="str">
        <f>IF(BO7="","",IF(BO7="-","【-】","【"&amp;SUBSTITUTE(TEXT(BO7,"#,##0.00"),"-","△")&amp;"】"))</f>
        <v>【204.34】</v>
      </c>
      <c r="BP6" s="22">
        <f>IF(BP7="",NA(),BP7)</f>
        <v>98.57</v>
      </c>
      <c r="BQ6" s="22">
        <f t="shared" ref="BQ6:BY6" si="8">IF(BQ7="",NA(),BQ7)</f>
        <v>99.86</v>
      </c>
      <c r="BR6" s="22">
        <f t="shared" si="8"/>
        <v>96.01</v>
      </c>
      <c r="BS6" s="22">
        <f t="shared" si="8"/>
        <v>102.31</v>
      </c>
      <c r="BT6" s="22">
        <f t="shared" si="8"/>
        <v>104.31</v>
      </c>
      <c r="BU6" s="22">
        <f t="shared" si="8"/>
        <v>110.77</v>
      </c>
      <c r="BV6" s="22">
        <f t="shared" si="8"/>
        <v>112.35</v>
      </c>
      <c r="BW6" s="22">
        <f t="shared" si="8"/>
        <v>106.47</v>
      </c>
      <c r="BX6" s="22">
        <f t="shared" si="8"/>
        <v>107.7</v>
      </c>
      <c r="BY6" s="22">
        <f t="shared" si="8"/>
        <v>106.29</v>
      </c>
      <c r="BZ6" s="21" t="str">
        <f>IF(BZ7="","",IF(BZ7="-","【-】","【"&amp;SUBSTITUTE(TEXT(BZ7,"#,##0.00"),"-","△")&amp;"】"))</f>
        <v>【106.29】</v>
      </c>
      <c r="CA6" s="22">
        <f>IF(CA7="",NA(),CA7)</f>
        <v>66.5</v>
      </c>
      <c r="CB6" s="22">
        <f t="shared" ref="CB6:CJ6" si="9">IF(CB7="",NA(),CB7)</f>
        <v>64.75</v>
      </c>
      <c r="CC6" s="22">
        <f t="shared" si="9"/>
        <v>66.400000000000006</v>
      </c>
      <c r="CD6" s="22">
        <f t="shared" si="9"/>
        <v>68.099999999999994</v>
      </c>
      <c r="CE6" s="22">
        <f t="shared" si="9"/>
        <v>66.760000000000005</v>
      </c>
      <c r="CF6" s="22">
        <f t="shared" si="9"/>
        <v>73.180000000000007</v>
      </c>
      <c r="CG6" s="22">
        <f t="shared" si="9"/>
        <v>73.05</v>
      </c>
      <c r="CH6" s="22">
        <f t="shared" si="9"/>
        <v>77.53</v>
      </c>
      <c r="CI6" s="22">
        <f t="shared" si="9"/>
        <v>76.25</v>
      </c>
      <c r="CJ6" s="22">
        <f t="shared" si="9"/>
        <v>77.75</v>
      </c>
      <c r="CK6" s="21" t="str">
        <f>IF(CK7="","",IF(CK7="-","【-】","【"&amp;SUBSTITUTE(TEXT(CK7,"#,##0.00"),"-","△")&amp;"】"))</f>
        <v>【77.75】</v>
      </c>
      <c r="CL6" s="22">
        <f>IF(CL7="",NA(),CL7)</f>
        <v>57.54</v>
      </c>
      <c r="CM6" s="22">
        <f t="shared" ref="CM6:CU6" si="10">IF(CM7="",NA(),CM7)</f>
        <v>58.56</v>
      </c>
      <c r="CN6" s="22">
        <f t="shared" si="10"/>
        <v>60.18</v>
      </c>
      <c r="CO6" s="22">
        <f t="shared" si="10"/>
        <v>59.49</v>
      </c>
      <c r="CP6" s="22">
        <f t="shared" si="10"/>
        <v>61.12</v>
      </c>
      <c r="CQ6" s="22">
        <f t="shared" si="10"/>
        <v>62.26</v>
      </c>
      <c r="CR6" s="22">
        <f t="shared" si="10"/>
        <v>62.22</v>
      </c>
      <c r="CS6" s="22">
        <f t="shared" si="10"/>
        <v>61.45</v>
      </c>
      <c r="CT6" s="22">
        <f t="shared" si="10"/>
        <v>61.63</v>
      </c>
      <c r="CU6" s="22">
        <f t="shared" si="10"/>
        <v>61.54</v>
      </c>
      <c r="CV6" s="21" t="str">
        <f>IF(CV7="","",IF(CV7="-","【-】","【"&amp;SUBSTITUTE(TEXT(CV7,"#,##0.00"),"-","△")&amp;"】"))</f>
        <v>【61.54】</v>
      </c>
      <c r="CW6" s="22">
        <f>IF(CW7="",NA(),CW7)</f>
        <v>101.25</v>
      </c>
      <c r="CX6" s="22">
        <f t="shared" ref="CX6:DF6" si="11">IF(CX7="",NA(),CX7)</f>
        <v>101.61</v>
      </c>
      <c r="CY6" s="22">
        <f t="shared" si="11"/>
        <v>100.66</v>
      </c>
      <c r="CZ6" s="22">
        <f t="shared" si="11"/>
        <v>101.12</v>
      </c>
      <c r="DA6" s="22">
        <f t="shared" si="11"/>
        <v>98.55</v>
      </c>
      <c r="DB6" s="22">
        <f t="shared" si="11"/>
        <v>100.16</v>
      </c>
      <c r="DC6" s="22">
        <f t="shared" si="11"/>
        <v>100.28</v>
      </c>
      <c r="DD6" s="22">
        <f t="shared" si="11"/>
        <v>100.29</v>
      </c>
      <c r="DE6" s="22">
        <f t="shared" si="11"/>
        <v>100.36</v>
      </c>
      <c r="DF6" s="22">
        <f t="shared" si="11"/>
        <v>100.31</v>
      </c>
      <c r="DG6" s="21" t="str">
        <f>IF(DG7="","",IF(DG7="-","【-】","【"&amp;SUBSTITUTE(TEXT(DG7,"#,##0.00"),"-","△")&amp;"】"))</f>
        <v>【100.31】</v>
      </c>
      <c r="DH6" s="22">
        <f>IF(DH7="",NA(),DH7)</f>
        <v>37.53</v>
      </c>
      <c r="DI6" s="22">
        <f t="shared" ref="DI6:DQ6" si="12">IF(DI7="",NA(),DI7)</f>
        <v>39.51</v>
      </c>
      <c r="DJ6" s="22">
        <f t="shared" si="12"/>
        <v>41.52</v>
      </c>
      <c r="DK6" s="22">
        <f t="shared" si="12"/>
        <v>42.89</v>
      </c>
      <c r="DL6" s="22">
        <f t="shared" si="12"/>
        <v>44.78</v>
      </c>
      <c r="DM6" s="22">
        <f t="shared" si="12"/>
        <v>57.5</v>
      </c>
      <c r="DN6" s="22">
        <f t="shared" si="12"/>
        <v>58.52</v>
      </c>
      <c r="DO6" s="22">
        <f t="shared" si="12"/>
        <v>59.51</v>
      </c>
      <c r="DP6" s="22">
        <f t="shared" si="12"/>
        <v>60.24</v>
      </c>
      <c r="DQ6" s="22">
        <f t="shared" si="12"/>
        <v>60.8</v>
      </c>
      <c r="DR6" s="21" t="str">
        <f>IF(DR7="","",IF(DR7="-","【-】","【"&amp;SUBSTITUTE(TEXT(DR7,"#,##0.00"),"-","△")&amp;"】"))</f>
        <v>【60.80】</v>
      </c>
      <c r="DS6" s="22">
        <f>IF(DS7="",NA(),DS7)</f>
        <v>10.15</v>
      </c>
      <c r="DT6" s="22">
        <f t="shared" ref="DT6:EB6" si="13">IF(DT7="",NA(),DT7)</f>
        <v>12.46</v>
      </c>
      <c r="DU6" s="22">
        <f t="shared" si="13"/>
        <v>16.059999999999999</v>
      </c>
      <c r="DV6" s="22">
        <f t="shared" si="13"/>
        <v>17.649999999999999</v>
      </c>
      <c r="DW6" s="22">
        <f t="shared" si="13"/>
        <v>20.399999999999999</v>
      </c>
      <c r="DX6" s="22">
        <f t="shared" si="13"/>
        <v>30.3</v>
      </c>
      <c r="DY6" s="22">
        <f t="shared" si="13"/>
        <v>31.74</v>
      </c>
      <c r="DZ6" s="22">
        <f t="shared" si="13"/>
        <v>32.380000000000003</v>
      </c>
      <c r="EA6" s="22">
        <f t="shared" si="13"/>
        <v>34.479999999999997</v>
      </c>
      <c r="EB6" s="22">
        <f t="shared" si="13"/>
        <v>38.24</v>
      </c>
      <c r="EC6" s="21" t="str">
        <f>IF(EC7="","",IF(EC7="-","【-】","【"&amp;SUBSTITUTE(TEXT(EC7,"#,##0.00"),"-","△")&amp;"】"))</f>
        <v>【38.24】</v>
      </c>
      <c r="ED6" s="21">
        <f>IF(ED7="",NA(),ED7)</f>
        <v>0</v>
      </c>
      <c r="EE6" s="21">
        <f t="shared" ref="EE6:EM6" si="14">IF(EE7="",NA(),EE7)</f>
        <v>0</v>
      </c>
      <c r="EF6" s="21">
        <f t="shared" si="14"/>
        <v>0</v>
      </c>
      <c r="EG6" s="21">
        <f t="shared" si="14"/>
        <v>0</v>
      </c>
      <c r="EH6" s="21">
        <f t="shared" si="14"/>
        <v>0</v>
      </c>
      <c r="EI6" s="22">
        <f t="shared" si="14"/>
        <v>0.32</v>
      </c>
      <c r="EJ6" s="22">
        <f t="shared" si="14"/>
        <v>0.28000000000000003</v>
      </c>
      <c r="EK6" s="22">
        <f t="shared" si="14"/>
        <v>0.4</v>
      </c>
      <c r="EL6" s="22">
        <f t="shared" si="14"/>
        <v>0.27</v>
      </c>
      <c r="EM6" s="22">
        <f t="shared" si="14"/>
        <v>0.34</v>
      </c>
      <c r="EN6" s="21" t="str">
        <f>IF(EN7="","",IF(EN7="-","【-】","【"&amp;SUBSTITUTE(TEXT(EN7,"#,##0.00"),"-","△")&amp;"】"))</f>
        <v>【0.34】</v>
      </c>
    </row>
    <row r="7" spans="1:144" s="23" customFormat="1" x14ac:dyDescent="0.15">
      <c r="A7" s="15"/>
      <c r="B7" s="24">
        <v>2024</v>
      </c>
      <c r="C7" s="24">
        <v>320005</v>
      </c>
      <c r="D7" s="24">
        <v>46</v>
      </c>
      <c r="E7" s="24">
        <v>1</v>
      </c>
      <c r="F7" s="24">
        <v>0</v>
      </c>
      <c r="G7" s="24">
        <v>2</v>
      </c>
      <c r="H7" s="24" t="s">
        <v>93</v>
      </c>
      <c r="I7" s="24" t="s">
        <v>94</v>
      </c>
      <c r="J7" s="24" t="s">
        <v>95</v>
      </c>
      <c r="K7" s="24" t="s">
        <v>96</v>
      </c>
      <c r="L7" s="24" t="s">
        <v>97</v>
      </c>
      <c r="M7" s="24" t="s">
        <v>98</v>
      </c>
      <c r="N7" s="25" t="s">
        <v>99</v>
      </c>
      <c r="O7" s="25">
        <v>80.88</v>
      </c>
      <c r="P7" s="25">
        <v>54.55</v>
      </c>
      <c r="Q7" s="25">
        <v>0</v>
      </c>
      <c r="R7" s="25">
        <v>642590</v>
      </c>
      <c r="S7" s="25">
        <v>6707.78</v>
      </c>
      <c r="T7" s="25">
        <v>95.8</v>
      </c>
      <c r="U7" s="25">
        <v>268867</v>
      </c>
      <c r="V7" s="25">
        <v>951.94</v>
      </c>
      <c r="W7" s="25">
        <v>282.44</v>
      </c>
      <c r="X7" s="25">
        <v>100.52</v>
      </c>
      <c r="Y7" s="25">
        <v>101.44</v>
      </c>
      <c r="Z7" s="25">
        <v>96.94</v>
      </c>
      <c r="AA7" s="25">
        <v>103.3</v>
      </c>
      <c r="AB7" s="25">
        <v>107.26</v>
      </c>
      <c r="AC7" s="25">
        <v>111.13</v>
      </c>
      <c r="AD7" s="25">
        <v>112.49</v>
      </c>
      <c r="AE7" s="25">
        <v>107.33</v>
      </c>
      <c r="AF7" s="25">
        <v>108.93</v>
      </c>
      <c r="AG7" s="25">
        <v>107.62</v>
      </c>
      <c r="AH7" s="25">
        <v>107.62</v>
      </c>
      <c r="AI7" s="25">
        <v>24.59</v>
      </c>
      <c r="AJ7" s="25">
        <v>23.24</v>
      </c>
      <c r="AK7" s="25">
        <v>26.92</v>
      </c>
      <c r="AL7" s="25">
        <v>20.94</v>
      </c>
      <c r="AM7" s="25">
        <v>10.42</v>
      </c>
      <c r="AN7" s="25">
        <v>12.29</v>
      </c>
      <c r="AO7" s="25">
        <v>8.77</v>
      </c>
      <c r="AP7" s="25">
        <v>8.81</v>
      </c>
      <c r="AQ7" s="25">
        <v>8.48</v>
      </c>
      <c r="AR7" s="25">
        <v>11</v>
      </c>
      <c r="AS7" s="25">
        <v>11</v>
      </c>
      <c r="AT7" s="25">
        <v>247.69</v>
      </c>
      <c r="AU7" s="25">
        <v>242.32</v>
      </c>
      <c r="AV7" s="25">
        <v>165.35</v>
      </c>
      <c r="AW7" s="25">
        <v>151.32</v>
      </c>
      <c r="AX7" s="25">
        <v>166.06</v>
      </c>
      <c r="AY7" s="25">
        <v>284.45</v>
      </c>
      <c r="AZ7" s="25">
        <v>309.23</v>
      </c>
      <c r="BA7" s="25">
        <v>313.43</v>
      </c>
      <c r="BB7" s="25">
        <v>303.10000000000002</v>
      </c>
      <c r="BC7" s="25">
        <v>318.89999999999998</v>
      </c>
      <c r="BD7" s="25">
        <v>318.89999999999998</v>
      </c>
      <c r="BE7" s="25">
        <v>429.59</v>
      </c>
      <c r="BF7" s="25">
        <v>399.45</v>
      </c>
      <c r="BG7" s="25">
        <v>365.42</v>
      </c>
      <c r="BH7" s="25">
        <v>327.31</v>
      </c>
      <c r="BI7" s="25">
        <v>336.92</v>
      </c>
      <c r="BJ7" s="25">
        <v>260.95999999999998</v>
      </c>
      <c r="BK7" s="25">
        <v>240.07</v>
      </c>
      <c r="BL7" s="25">
        <v>224.81</v>
      </c>
      <c r="BM7" s="25">
        <v>210.83</v>
      </c>
      <c r="BN7" s="25">
        <v>204.34</v>
      </c>
      <c r="BO7" s="25">
        <v>204.34</v>
      </c>
      <c r="BP7" s="25">
        <v>98.57</v>
      </c>
      <c r="BQ7" s="25">
        <v>99.86</v>
      </c>
      <c r="BR7" s="25">
        <v>96.01</v>
      </c>
      <c r="BS7" s="25">
        <v>102.31</v>
      </c>
      <c r="BT7" s="25">
        <v>104.31</v>
      </c>
      <c r="BU7" s="25">
        <v>110.77</v>
      </c>
      <c r="BV7" s="25">
        <v>112.35</v>
      </c>
      <c r="BW7" s="25">
        <v>106.47</v>
      </c>
      <c r="BX7" s="25">
        <v>107.7</v>
      </c>
      <c r="BY7" s="25">
        <v>106.29</v>
      </c>
      <c r="BZ7" s="25">
        <v>106.29</v>
      </c>
      <c r="CA7" s="25">
        <v>66.5</v>
      </c>
      <c r="CB7" s="25">
        <v>64.75</v>
      </c>
      <c r="CC7" s="25">
        <v>66.400000000000006</v>
      </c>
      <c r="CD7" s="25">
        <v>68.099999999999994</v>
      </c>
      <c r="CE7" s="25">
        <v>66.760000000000005</v>
      </c>
      <c r="CF7" s="25">
        <v>73.180000000000007</v>
      </c>
      <c r="CG7" s="25">
        <v>73.05</v>
      </c>
      <c r="CH7" s="25">
        <v>77.53</v>
      </c>
      <c r="CI7" s="25">
        <v>76.25</v>
      </c>
      <c r="CJ7" s="25">
        <v>77.75</v>
      </c>
      <c r="CK7" s="25">
        <v>77.75</v>
      </c>
      <c r="CL7" s="25">
        <v>57.54</v>
      </c>
      <c r="CM7" s="25">
        <v>58.56</v>
      </c>
      <c r="CN7" s="25">
        <v>60.18</v>
      </c>
      <c r="CO7" s="25">
        <v>59.49</v>
      </c>
      <c r="CP7" s="25">
        <v>61.12</v>
      </c>
      <c r="CQ7" s="25">
        <v>62.26</v>
      </c>
      <c r="CR7" s="25">
        <v>62.22</v>
      </c>
      <c r="CS7" s="25">
        <v>61.45</v>
      </c>
      <c r="CT7" s="25">
        <v>61.63</v>
      </c>
      <c r="CU7" s="25">
        <v>61.54</v>
      </c>
      <c r="CV7" s="25">
        <v>61.54</v>
      </c>
      <c r="CW7" s="25">
        <v>101.25</v>
      </c>
      <c r="CX7" s="25">
        <v>101.61</v>
      </c>
      <c r="CY7" s="25">
        <v>100.66</v>
      </c>
      <c r="CZ7" s="25">
        <v>101.12</v>
      </c>
      <c r="DA7" s="25">
        <v>98.55</v>
      </c>
      <c r="DB7" s="25">
        <v>100.16</v>
      </c>
      <c r="DC7" s="25">
        <v>100.28</v>
      </c>
      <c r="DD7" s="25">
        <v>100.29</v>
      </c>
      <c r="DE7" s="25">
        <v>100.36</v>
      </c>
      <c r="DF7" s="25">
        <v>100.31</v>
      </c>
      <c r="DG7" s="25">
        <v>100.31</v>
      </c>
      <c r="DH7" s="25">
        <v>37.53</v>
      </c>
      <c r="DI7" s="25">
        <v>39.51</v>
      </c>
      <c r="DJ7" s="25">
        <v>41.52</v>
      </c>
      <c r="DK7" s="25">
        <v>42.89</v>
      </c>
      <c r="DL7" s="25">
        <v>44.78</v>
      </c>
      <c r="DM7" s="25">
        <v>57.5</v>
      </c>
      <c r="DN7" s="25">
        <v>58.52</v>
      </c>
      <c r="DO7" s="25">
        <v>59.51</v>
      </c>
      <c r="DP7" s="25">
        <v>60.24</v>
      </c>
      <c r="DQ7" s="25">
        <v>60.8</v>
      </c>
      <c r="DR7" s="25">
        <v>60.8</v>
      </c>
      <c r="DS7" s="25">
        <v>10.15</v>
      </c>
      <c r="DT7" s="25">
        <v>12.46</v>
      </c>
      <c r="DU7" s="25">
        <v>16.059999999999999</v>
      </c>
      <c r="DV7" s="25">
        <v>17.649999999999999</v>
      </c>
      <c r="DW7" s="25">
        <v>20.399999999999999</v>
      </c>
      <c r="DX7" s="25">
        <v>30.3</v>
      </c>
      <c r="DY7" s="25">
        <v>31.74</v>
      </c>
      <c r="DZ7" s="25">
        <v>32.380000000000003</v>
      </c>
      <c r="EA7" s="25">
        <v>34.479999999999997</v>
      </c>
      <c r="EB7" s="25">
        <v>38.24</v>
      </c>
      <c r="EC7" s="25">
        <v>38.24</v>
      </c>
      <c r="ED7" s="25">
        <v>0</v>
      </c>
      <c r="EE7" s="25">
        <v>0</v>
      </c>
      <c r="EF7" s="25">
        <v>0</v>
      </c>
      <c r="EG7" s="25">
        <v>0</v>
      </c>
      <c r="EH7" s="25">
        <v>0</v>
      </c>
      <c r="EI7" s="25">
        <v>0.32</v>
      </c>
      <c r="EJ7" s="25">
        <v>0.28000000000000003</v>
      </c>
      <c r="EK7" s="25">
        <v>0.4</v>
      </c>
      <c r="EL7" s="25">
        <v>0.27</v>
      </c>
      <c r="EM7" s="25">
        <v>0.34</v>
      </c>
      <c r="EN7" s="25">
        <v>0.34</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C3B9F4A7-C748-4493-854E-F4D2C76FD7BB}"/>
</file>

<file path=customXml/itemProps2.xml><?xml version="1.0" encoding="utf-8"?>
<ds:datastoreItem xmlns:ds="http://schemas.openxmlformats.org/officeDocument/2006/customXml" ds:itemID="{80A089D7-FC70-4997-94D3-AC8935B93811}"/>
</file>

<file path=customXml/itemProps3.xml><?xml version="1.0" encoding="utf-8"?>
<ds:datastoreItem xmlns:ds="http://schemas.openxmlformats.org/officeDocument/2006/customXml" ds:itemID="{0605CAFC-8F1B-4CB2-8750-9069F28550BF}"/>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2026-01-30T13:46:24Z</cp:lastPrinted>
  <dcterms:created xsi:type="dcterms:W3CDTF">2025-12-12T09:21:13Z</dcterms:created>
  <dcterms:modified xsi:type="dcterms:W3CDTF">2026-01-30T13:46:25Z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